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635"/>
  </bookViews>
  <sheets>
    <sheet name="septiembre" sheetId="7" r:id="rId1"/>
  </sheets>
  <calcPr calcId="152511"/>
</workbook>
</file>

<file path=xl/calcChain.xml><?xml version="1.0" encoding="utf-8"?>
<calcChain xmlns="http://schemas.openxmlformats.org/spreadsheetml/2006/main">
  <c r="I41" i="7"/>
  <c r="I40"/>
  <c r="I39"/>
  <c r="I38"/>
  <c r="I34"/>
  <c r="I33"/>
  <c r="I32"/>
  <c r="I31"/>
  <c r="I30"/>
  <c r="I27"/>
  <c r="I26"/>
  <c r="I25"/>
  <c r="I24"/>
  <c r="J23"/>
  <c r="I23"/>
  <c r="J22"/>
  <c r="I22"/>
  <c r="J21"/>
  <c r="J20"/>
  <c r="J19"/>
  <c r="J18"/>
  <c r="I18"/>
  <c r="I17"/>
  <c r="I16"/>
  <c r="I14"/>
  <c r="I13"/>
  <c r="I12"/>
  <c r="J42" l="1"/>
  <c r="H42"/>
  <c r="G42"/>
  <c r="D42"/>
  <c r="B42"/>
  <c r="I42"/>
</calcChain>
</file>

<file path=xl/sharedStrings.xml><?xml version="1.0" encoding="utf-8"?>
<sst xmlns="http://schemas.openxmlformats.org/spreadsheetml/2006/main" count="145" uniqueCount="96">
  <si>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</si>
  <si>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</si>
  <si>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</si>
  <si>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</si>
  <si>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</si>
  <si>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</si>
  <si>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</si>
  <si>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</si>
  <si>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</si>
  <si>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</si>
  <si>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</si>
  <si>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</si>
  <si>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</si>
  <si>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</si>
  <si>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</si>
  <si>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325/15</t>
  </si>
  <si>
    <t>PEND.</t>
  </si>
  <si>
    <t>328/15</t>
  </si>
  <si>
    <t>329/15</t>
  </si>
  <si>
    <t>330/15</t>
  </si>
  <si>
    <t>331/15</t>
  </si>
  <si>
    <t>332/15</t>
  </si>
  <si>
    <t>333/15</t>
  </si>
  <si>
    <t>334/15</t>
  </si>
  <si>
    <t>DESLINDE</t>
  </si>
  <si>
    <t>EN  SEPTIEMBRE  2015</t>
  </si>
  <si>
    <t>N/A</t>
  </si>
  <si>
    <t>PEND</t>
  </si>
  <si>
    <t>317/15</t>
  </si>
  <si>
    <t>336/15</t>
  </si>
  <si>
    <t>318/15</t>
  </si>
  <si>
    <t>337/15</t>
  </si>
  <si>
    <t>319/15</t>
  </si>
  <si>
    <t>338/15</t>
  </si>
  <si>
    <t>320/15</t>
  </si>
  <si>
    <t>339/15</t>
  </si>
  <si>
    <t>321/15</t>
  </si>
  <si>
    <t>340/15</t>
  </si>
  <si>
    <t>323/15</t>
  </si>
  <si>
    <t>342/15</t>
  </si>
  <si>
    <t>324/15</t>
  </si>
  <si>
    <t>343/15</t>
  </si>
  <si>
    <t>344/15</t>
  </si>
  <si>
    <t>326/15</t>
  </si>
  <si>
    <t>345/15</t>
  </si>
  <si>
    <t>327/15</t>
  </si>
  <si>
    <t>346/15</t>
  </si>
  <si>
    <t>347/15</t>
  </si>
  <si>
    <t>348/15</t>
  </si>
  <si>
    <t>349/15</t>
  </si>
  <si>
    <t>350/15</t>
  </si>
  <si>
    <t>351/15</t>
  </si>
  <si>
    <t>352/15</t>
  </si>
  <si>
    <t>353/15</t>
  </si>
  <si>
    <t>335/15</t>
  </si>
  <si>
    <t>354/15</t>
  </si>
  <si>
    <t>355/15</t>
  </si>
  <si>
    <t>356/15</t>
  </si>
  <si>
    <t>357/15</t>
  </si>
  <si>
    <t>358/15</t>
  </si>
  <si>
    <t>359/15</t>
  </si>
  <si>
    <t>341/15</t>
  </si>
  <si>
    <t>360/15</t>
  </si>
  <si>
    <t>361/15</t>
  </si>
  <si>
    <t>362/15</t>
  </si>
  <si>
    <t>363/15</t>
  </si>
  <si>
    <t>COMPLEMENTOD DE PAGO</t>
  </si>
  <si>
    <t>REGISTRO DE PLANES</t>
  </si>
  <si>
    <t>2159312, 2159316, 2159316, 2159318, 2159319</t>
  </si>
  <si>
    <t>2159320 AL 2159323, 2159327</t>
  </si>
  <si>
    <t>2159315, 2159317, 2159324, 2159325, 2159332</t>
  </si>
  <si>
    <t>2159326, 2159328, 2159329, 2159330, 2159331</t>
  </si>
  <si>
    <t>2159413 AL 2159418</t>
  </si>
  <si>
    <t>2166820 AL 2166824</t>
  </si>
  <si>
    <t>2166825 AL 2166830</t>
  </si>
  <si>
    <t>2166831 AL 2166835</t>
  </si>
  <si>
    <t>2166836 AL 2166841</t>
  </si>
  <si>
    <t>2166848 AL 216682</t>
  </si>
  <si>
    <t>2166610, 2166615, 2167118, 2167116, 2167115</t>
  </si>
  <si>
    <t>2167114, 2167114, 2166613, 2166612, 2166611</t>
  </si>
  <si>
    <t>2167136 AL 2167142</t>
  </si>
  <si>
    <t>2166647 AL 2166652</t>
  </si>
  <si>
    <t>2166653 AL 2166658</t>
  </si>
  <si>
    <t>2167154 AL 2167159</t>
  </si>
  <si>
    <t>2167188 AL 2167192</t>
  </si>
  <si>
    <t>2167183 AL 2167187</t>
  </si>
  <si>
    <t>2167173 AL 2167176</t>
  </si>
  <si>
    <t>2167178 AL 2167182</t>
  </si>
  <si>
    <t>2167213 AL 2167217</t>
  </si>
  <si>
    <t>2167208 AL 2167212</t>
  </si>
  <si>
    <t>2167203 AL 2167207</t>
  </si>
  <si>
    <t>2166708, 2166709</t>
  </si>
  <si>
    <t>2173142 AL 2173146</t>
  </si>
  <si>
    <t>2180307 AL 2180311</t>
  </si>
  <si>
    <t>2180301, 2173147 AL 2173150</t>
  </si>
  <si>
    <t>2180302 AL 2180306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</si>
</sst>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42"/>
  <sheetViews>
    <sheetView tabSelected="1" workbookViewId="0">
      <selection activeCell="G47" sqref="G47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17" t="s">
        <v>0</v>
      </c>
      <c r="D3" s="17"/>
      <c r="E3" s="17"/>
      <c r="F3" s="17"/>
      <c r="G3" s="3"/>
      <c r="H3" s="3"/>
    </row>
    <row r="4" spans="1:11" ht="20.25">
      <c r="B4" s="17" t="s">
        <v>1</v>
      </c>
      <c r="C4" s="17"/>
      <c r="D4" s="17"/>
      <c r="E4" s="17"/>
      <c r="F4" s="17"/>
      <c r="G4" s="17"/>
      <c r="H4" s="17"/>
    </row>
    <row r="5" spans="1:11" ht="20.25">
      <c r="B5" s="2"/>
      <c r="C5" s="3"/>
      <c r="D5" s="18" t="s">
        <v>25</v>
      </c>
      <c r="E5" s="18"/>
      <c r="F5" s="18"/>
      <c r="G5" s="3"/>
      <c r="H5" s="3"/>
    </row>
    <row r="6" spans="1:11" ht="25.5">
      <c r="A6" s="13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13" t="s">
        <v>12</v>
      </c>
    </row>
    <row r="7" spans="1:11" ht="5.25" customHeight="1"/>
    <row r="8" spans="1:11">
      <c r="A8" s="14" t="s">
        <v>26</v>
      </c>
      <c r="B8" s="14">
        <v>0</v>
      </c>
      <c r="C8" s="14" t="s">
        <v>16</v>
      </c>
      <c r="D8" s="14">
        <v>1</v>
      </c>
      <c r="E8" s="15">
        <v>42243</v>
      </c>
      <c r="F8" s="4" t="s">
        <v>24</v>
      </c>
      <c r="G8" s="4">
        <v>0</v>
      </c>
      <c r="H8" s="4">
        <v>0</v>
      </c>
      <c r="I8" s="4">
        <v>10000</v>
      </c>
      <c r="J8" s="6">
        <v>34354</v>
      </c>
      <c r="K8" s="7">
        <v>2146674</v>
      </c>
    </row>
    <row r="9" spans="1:11">
      <c r="A9" s="4" t="s">
        <v>26</v>
      </c>
      <c r="B9" s="4">
        <v>0</v>
      </c>
      <c r="C9" s="5" t="s">
        <v>27</v>
      </c>
      <c r="D9" s="14">
        <v>1</v>
      </c>
      <c r="E9" s="15">
        <v>42248</v>
      </c>
      <c r="F9" s="4" t="s">
        <v>24</v>
      </c>
      <c r="G9" s="4">
        <v>0</v>
      </c>
      <c r="H9" s="4">
        <v>0</v>
      </c>
      <c r="I9" s="4">
        <v>3708.97</v>
      </c>
      <c r="J9" s="6">
        <v>12742</v>
      </c>
      <c r="K9" s="4">
        <v>2154302</v>
      </c>
    </row>
    <row r="10" spans="1:11">
      <c r="A10" s="14" t="s">
        <v>26</v>
      </c>
      <c r="B10" s="14">
        <v>0</v>
      </c>
      <c r="C10" s="14" t="s">
        <v>16</v>
      </c>
      <c r="D10" s="14">
        <v>1</v>
      </c>
      <c r="E10" s="15">
        <v>42248</v>
      </c>
      <c r="F10" s="4" t="s">
        <v>24</v>
      </c>
      <c r="G10" s="4">
        <v>0</v>
      </c>
      <c r="H10" s="4">
        <v>0</v>
      </c>
      <c r="I10" s="4">
        <v>4576.21</v>
      </c>
      <c r="J10" s="6">
        <v>15721</v>
      </c>
      <c r="K10" s="7">
        <v>2154303</v>
      </c>
    </row>
    <row r="11" spans="1:11">
      <c r="A11" s="14" t="s">
        <v>26</v>
      </c>
      <c r="B11" s="14">
        <v>0</v>
      </c>
      <c r="C11" s="14" t="s">
        <v>16</v>
      </c>
      <c r="D11" s="14">
        <v>1</v>
      </c>
      <c r="E11" s="15">
        <v>42248</v>
      </c>
      <c r="F11" s="4" t="s">
        <v>24</v>
      </c>
      <c r="G11" s="4">
        <v>0</v>
      </c>
      <c r="H11" s="4">
        <v>0</v>
      </c>
      <c r="I11" s="4">
        <v>6660.6</v>
      </c>
      <c r="J11" s="6">
        <v>22882</v>
      </c>
      <c r="K11" s="7">
        <v>2154301</v>
      </c>
    </row>
    <row r="12" spans="1:11" ht="38.25">
      <c r="A12" s="14" t="s">
        <v>28</v>
      </c>
      <c r="B12" s="14">
        <v>1</v>
      </c>
      <c r="C12" s="14" t="s">
        <v>29</v>
      </c>
      <c r="D12" s="14">
        <v>1</v>
      </c>
      <c r="E12" s="15">
        <v>42255</v>
      </c>
      <c r="F12" s="4" t="s">
        <v>13</v>
      </c>
      <c r="G12" s="4">
        <v>20</v>
      </c>
      <c r="H12" s="4">
        <v>125</v>
      </c>
      <c r="I12" s="4">
        <f>64*20</f>
        <v>1280</v>
      </c>
      <c r="J12" s="6">
        <v>26462</v>
      </c>
      <c r="K12" s="5" t="s">
        <v>68</v>
      </c>
    </row>
    <row r="13" spans="1:11" ht="25.5">
      <c r="A13" s="4" t="s">
        <v>30</v>
      </c>
      <c r="B13" s="4">
        <v>1</v>
      </c>
      <c r="C13" s="5" t="s">
        <v>31</v>
      </c>
      <c r="D13" s="14">
        <v>1</v>
      </c>
      <c r="E13" s="15">
        <v>42255</v>
      </c>
      <c r="F13" s="4" t="s">
        <v>13</v>
      </c>
      <c r="G13" s="4">
        <v>92</v>
      </c>
      <c r="H13" s="4">
        <v>446</v>
      </c>
      <c r="I13" s="4">
        <f>64*92</f>
        <v>5888</v>
      </c>
      <c r="J13" s="6">
        <v>117203</v>
      </c>
      <c r="K13" s="5" t="s">
        <v>69</v>
      </c>
    </row>
    <row r="14" spans="1:11" ht="38.25">
      <c r="A14" s="4" t="s">
        <v>32</v>
      </c>
      <c r="B14" s="4">
        <v>1</v>
      </c>
      <c r="C14" s="5" t="s">
        <v>33</v>
      </c>
      <c r="D14" s="14">
        <v>1</v>
      </c>
      <c r="E14" s="15">
        <v>42255</v>
      </c>
      <c r="F14" s="4" t="s">
        <v>13</v>
      </c>
      <c r="G14" s="4">
        <v>38</v>
      </c>
      <c r="H14" s="4">
        <v>203</v>
      </c>
      <c r="I14" s="4">
        <f>64*38</f>
        <v>2432</v>
      </c>
      <c r="J14" s="6">
        <v>49145</v>
      </c>
      <c r="K14" s="5" t="s">
        <v>70</v>
      </c>
    </row>
    <row r="15" spans="1:11" ht="38.25">
      <c r="A15" s="5" t="s">
        <v>34</v>
      </c>
      <c r="B15" s="4">
        <v>1</v>
      </c>
      <c r="C15" s="5" t="s">
        <v>35</v>
      </c>
      <c r="D15" s="14">
        <v>1</v>
      </c>
      <c r="E15" s="15">
        <v>42255</v>
      </c>
      <c r="F15" s="5" t="s">
        <v>13</v>
      </c>
      <c r="G15" s="4">
        <v>20</v>
      </c>
      <c r="H15" s="4">
        <v>125</v>
      </c>
      <c r="I15" s="4">
        <v>1280</v>
      </c>
      <c r="J15" s="6">
        <v>26462</v>
      </c>
      <c r="K15" s="7" t="s">
        <v>71</v>
      </c>
    </row>
    <row r="16" spans="1:11">
      <c r="A16" s="5" t="s">
        <v>36</v>
      </c>
      <c r="B16" s="4">
        <v>1</v>
      </c>
      <c r="C16" s="5" t="s">
        <v>37</v>
      </c>
      <c r="D16" s="14">
        <v>1</v>
      </c>
      <c r="E16" s="15">
        <v>42257</v>
      </c>
      <c r="F16" s="5" t="s">
        <v>13</v>
      </c>
      <c r="G16" s="4">
        <v>36</v>
      </c>
      <c r="H16" s="4">
        <v>322.22000000000003</v>
      </c>
      <c r="I16" s="4">
        <f>124.6*36</f>
        <v>4485.5999999999995</v>
      </c>
      <c r="J16" s="6">
        <v>73554</v>
      </c>
      <c r="K16" s="7" t="s">
        <v>72</v>
      </c>
    </row>
    <row r="17" spans="1:11">
      <c r="A17" s="5" t="s">
        <v>38</v>
      </c>
      <c r="B17" s="4">
        <v>1</v>
      </c>
      <c r="C17" s="5" t="s">
        <v>39</v>
      </c>
      <c r="D17" s="14">
        <v>1</v>
      </c>
      <c r="E17" s="15">
        <v>42261</v>
      </c>
      <c r="F17" s="5" t="s">
        <v>13</v>
      </c>
      <c r="G17" s="4">
        <v>18</v>
      </c>
      <c r="H17" s="4">
        <v>18</v>
      </c>
      <c r="I17" s="5">
        <f>82.54*18</f>
        <v>1485.72</v>
      </c>
      <c r="J17" s="6">
        <v>4287</v>
      </c>
      <c r="K17" s="7" t="s">
        <v>73</v>
      </c>
    </row>
    <row r="18" spans="1:11">
      <c r="A18" s="5" t="s">
        <v>40</v>
      </c>
      <c r="B18" s="4">
        <v>1</v>
      </c>
      <c r="C18" s="5" t="s">
        <v>41</v>
      </c>
      <c r="D18" s="14">
        <v>1</v>
      </c>
      <c r="E18" s="15">
        <v>42261</v>
      </c>
      <c r="F18" s="5" t="s">
        <v>13</v>
      </c>
      <c r="G18" s="4">
        <v>8</v>
      </c>
      <c r="H18" s="4">
        <v>63</v>
      </c>
      <c r="I18" s="5">
        <f>82.54*2+61.4*6</f>
        <v>533.48</v>
      </c>
      <c r="J18" s="6">
        <f>3141+2474+1256+1256+2170+972</f>
        <v>11269</v>
      </c>
      <c r="K18" s="7" t="s">
        <v>74</v>
      </c>
    </row>
    <row r="19" spans="1:11">
      <c r="A19" s="5" t="s">
        <v>15</v>
      </c>
      <c r="B19" s="4">
        <v>1</v>
      </c>
      <c r="C19" s="5" t="s">
        <v>42</v>
      </c>
      <c r="D19" s="14">
        <v>1</v>
      </c>
      <c r="E19" s="15">
        <v>42261</v>
      </c>
      <c r="F19" s="5" t="s">
        <v>13</v>
      </c>
      <c r="G19" s="4">
        <v>6</v>
      </c>
      <c r="H19" s="4">
        <v>66</v>
      </c>
      <c r="I19" s="5">
        <v>495.24</v>
      </c>
      <c r="J19" s="6">
        <f>2355+2591+942+942+2916</f>
        <v>9746</v>
      </c>
      <c r="K19" s="7" t="s">
        <v>75</v>
      </c>
    </row>
    <row r="20" spans="1:11">
      <c r="A20" s="5" t="s">
        <v>43</v>
      </c>
      <c r="B20" s="4">
        <v>1</v>
      </c>
      <c r="C20" s="5" t="s">
        <v>44</v>
      </c>
      <c r="D20" s="14">
        <v>1</v>
      </c>
      <c r="E20" s="15">
        <v>42261</v>
      </c>
      <c r="F20" s="5" t="s">
        <v>13</v>
      </c>
      <c r="G20" s="4">
        <v>7</v>
      </c>
      <c r="H20" s="4">
        <v>42</v>
      </c>
      <c r="I20" s="5">
        <v>514.36</v>
      </c>
      <c r="J20" s="6">
        <f>1649+2749+1099+1099+1086+1945</f>
        <v>9627</v>
      </c>
      <c r="K20" s="7" t="s">
        <v>76</v>
      </c>
    </row>
    <row r="21" spans="1:11">
      <c r="A21" s="5" t="s">
        <v>45</v>
      </c>
      <c r="B21" s="4">
        <v>1</v>
      </c>
      <c r="C21" s="5" t="s">
        <v>46</v>
      </c>
      <c r="D21" s="14">
        <v>1</v>
      </c>
      <c r="E21" s="15">
        <v>42262</v>
      </c>
      <c r="F21" s="5" t="s">
        <v>13</v>
      </c>
      <c r="G21" s="4">
        <v>15</v>
      </c>
      <c r="H21" s="4">
        <v>84</v>
      </c>
      <c r="I21" s="5">
        <v>1085.0999999999999</v>
      </c>
      <c r="J21" s="6">
        <f>6391+2355+2355+3298+5889</f>
        <v>20288</v>
      </c>
      <c r="K21" s="7" t="s">
        <v>77</v>
      </c>
    </row>
    <row r="22" spans="1:11" ht="38.25">
      <c r="A22" s="5" t="s">
        <v>17</v>
      </c>
      <c r="B22" s="4">
        <v>1</v>
      </c>
      <c r="C22" s="5" t="s">
        <v>47</v>
      </c>
      <c r="D22" s="14">
        <v>1</v>
      </c>
      <c r="E22" s="15">
        <v>42268</v>
      </c>
      <c r="F22" s="5" t="s">
        <v>13</v>
      </c>
      <c r="G22" s="4">
        <v>2</v>
      </c>
      <c r="H22" s="4">
        <v>27.84</v>
      </c>
      <c r="I22" s="5">
        <f>48.48*2</f>
        <v>96.96</v>
      </c>
      <c r="J22" s="6">
        <f>572+314+314+1093+785</f>
        <v>3078</v>
      </c>
      <c r="K22" s="7" t="s">
        <v>78</v>
      </c>
    </row>
    <row r="23" spans="1:11" ht="38.25">
      <c r="A23" s="5" t="s">
        <v>18</v>
      </c>
      <c r="B23" s="4">
        <v>1</v>
      </c>
      <c r="C23" s="5" t="s">
        <v>48</v>
      </c>
      <c r="D23" s="14">
        <v>1</v>
      </c>
      <c r="E23" s="15">
        <v>42268</v>
      </c>
      <c r="F23" s="5" t="s">
        <v>13</v>
      </c>
      <c r="G23" s="4">
        <v>2</v>
      </c>
      <c r="H23" s="4">
        <v>26.64</v>
      </c>
      <c r="I23" s="5">
        <f>48.48*2</f>
        <v>96.96</v>
      </c>
      <c r="J23" s="6">
        <f>314+572+314+1045+785</f>
        <v>3030</v>
      </c>
      <c r="K23" s="7" t="s">
        <v>79</v>
      </c>
    </row>
    <row r="24" spans="1:11">
      <c r="A24" s="5" t="s">
        <v>19</v>
      </c>
      <c r="B24" s="4">
        <v>1</v>
      </c>
      <c r="C24" s="5" t="s">
        <v>49</v>
      </c>
      <c r="D24" s="14">
        <v>1</v>
      </c>
      <c r="E24" s="15">
        <v>42269</v>
      </c>
      <c r="F24" s="5" t="s">
        <v>13</v>
      </c>
      <c r="G24" s="4">
        <v>112</v>
      </c>
      <c r="H24" s="4">
        <v>82.1</v>
      </c>
      <c r="I24" s="5">
        <f>954.4*7</f>
        <v>6680.8</v>
      </c>
      <c r="J24" s="6">
        <v>132896</v>
      </c>
      <c r="K24" s="7" t="s">
        <v>80</v>
      </c>
    </row>
    <row r="25" spans="1:11">
      <c r="A25" s="5" t="s">
        <v>20</v>
      </c>
      <c r="B25" s="4">
        <v>1</v>
      </c>
      <c r="C25" s="5" t="s">
        <v>50</v>
      </c>
      <c r="D25" s="14">
        <v>1</v>
      </c>
      <c r="E25" s="15">
        <v>42270</v>
      </c>
      <c r="F25" s="5" t="s">
        <v>13</v>
      </c>
      <c r="G25" s="4">
        <v>32</v>
      </c>
      <c r="H25" s="4">
        <v>145.96</v>
      </c>
      <c r="I25" s="5">
        <f>63*32</f>
        <v>2016</v>
      </c>
      <c r="J25" s="6">
        <v>46613</v>
      </c>
      <c r="K25" s="7" t="s">
        <v>81</v>
      </c>
    </row>
    <row r="26" spans="1:11">
      <c r="A26" s="5" t="s">
        <v>21</v>
      </c>
      <c r="B26" s="4">
        <v>1</v>
      </c>
      <c r="C26" s="5" t="s">
        <v>51</v>
      </c>
      <c r="D26" s="14">
        <v>1</v>
      </c>
      <c r="E26" s="15">
        <v>42270</v>
      </c>
      <c r="F26" s="5" t="s">
        <v>13</v>
      </c>
      <c r="G26" s="4">
        <v>32</v>
      </c>
      <c r="H26" s="4">
        <v>144.97</v>
      </c>
      <c r="I26" s="5">
        <f>63*32</f>
        <v>2016</v>
      </c>
      <c r="J26" s="6">
        <v>46574</v>
      </c>
      <c r="K26" s="7" t="s">
        <v>82</v>
      </c>
    </row>
    <row r="27" spans="1:11">
      <c r="A27" s="5" t="s">
        <v>22</v>
      </c>
      <c r="B27" s="4">
        <v>1</v>
      </c>
      <c r="C27" s="5" t="s">
        <v>52</v>
      </c>
      <c r="D27" s="14">
        <v>1</v>
      </c>
      <c r="E27" s="15">
        <v>42270</v>
      </c>
      <c r="F27" s="5" t="s">
        <v>13</v>
      </c>
      <c r="G27" s="4">
        <v>28</v>
      </c>
      <c r="H27" s="4">
        <v>126.83</v>
      </c>
      <c r="I27" s="5">
        <f>86.4*28</f>
        <v>2419.2000000000003</v>
      </c>
      <c r="J27" s="6">
        <v>40110</v>
      </c>
      <c r="K27" s="7" t="s">
        <v>83</v>
      </c>
    </row>
    <row r="28" spans="1:11">
      <c r="A28" s="5" t="s">
        <v>23</v>
      </c>
      <c r="B28" s="4">
        <v>1</v>
      </c>
      <c r="C28" s="5" t="s">
        <v>53</v>
      </c>
      <c r="D28" s="14">
        <v>1</v>
      </c>
      <c r="E28" s="15">
        <v>42270</v>
      </c>
      <c r="F28" s="5" t="s">
        <v>13</v>
      </c>
      <c r="G28" s="4">
        <v>1</v>
      </c>
      <c r="H28" s="4">
        <v>21</v>
      </c>
      <c r="I28" s="5">
        <v>89.49</v>
      </c>
      <c r="J28" s="6">
        <v>2060</v>
      </c>
      <c r="K28" s="7" t="s">
        <v>84</v>
      </c>
    </row>
    <row r="29" spans="1:11">
      <c r="A29" s="5" t="s">
        <v>54</v>
      </c>
      <c r="B29" s="4">
        <v>1</v>
      </c>
      <c r="C29" s="5" t="s">
        <v>55</v>
      </c>
      <c r="D29" s="14">
        <v>1</v>
      </c>
      <c r="E29" s="15">
        <v>42270</v>
      </c>
      <c r="F29" s="5" t="s">
        <v>13</v>
      </c>
      <c r="G29" s="4">
        <v>1</v>
      </c>
      <c r="H29" s="4">
        <v>21</v>
      </c>
      <c r="I29" s="5">
        <v>89.49</v>
      </c>
      <c r="J29" s="6">
        <v>2060</v>
      </c>
      <c r="K29" s="7" t="s">
        <v>85</v>
      </c>
    </row>
    <row r="30" spans="1:11">
      <c r="A30" s="5" t="s">
        <v>29</v>
      </c>
      <c r="B30" s="4">
        <v>1</v>
      </c>
      <c r="C30" s="5" t="s">
        <v>56</v>
      </c>
      <c r="D30" s="14">
        <v>1</v>
      </c>
      <c r="E30" s="15">
        <v>42270</v>
      </c>
      <c r="F30" s="5" t="s">
        <v>13</v>
      </c>
      <c r="G30" s="4">
        <v>6</v>
      </c>
      <c r="H30" s="4">
        <v>27</v>
      </c>
      <c r="I30" s="5">
        <f>83.23*6</f>
        <v>499.38</v>
      </c>
      <c r="J30" s="6">
        <v>8240</v>
      </c>
      <c r="K30" s="7" t="s">
        <v>86</v>
      </c>
    </row>
    <row r="31" spans="1:11">
      <c r="A31" s="5" t="s">
        <v>31</v>
      </c>
      <c r="B31" s="4">
        <v>1</v>
      </c>
      <c r="C31" s="5" t="s">
        <v>57</v>
      </c>
      <c r="D31" s="14">
        <v>1</v>
      </c>
      <c r="E31" s="15">
        <v>42270</v>
      </c>
      <c r="F31" s="5" t="s">
        <v>13</v>
      </c>
      <c r="G31" s="4">
        <v>8</v>
      </c>
      <c r="H31" s="4">
        <v>52.75</v>
      </c>
      <c r="I31" s="5">
        <f>70.49*8</f>
        <v>563.91999999999996</v>
      </c>
      <c r="J31" s="6">
        <v>11045</v>
      </c>
      <c r="K31" s="7" t="s">
        <v>87</v>
      </c>
    </row>
    <row r="32" spans="1:11">
      <c r="A32" s="5" t="s">
        <v>33</v>
      </c>
      <c r="B32" s="4">
        <v>1</v>
      </c>
      <c r="C32" s="5" t="s">
        <v>58</v>
      </c>
      <c r="D32" s="14">
        <v>1</v>
      </c>
      <c r="E32" s="15">
        <v>42270</v>
      </c>
      <c r="F32" s="5" t="s">
        <v>13</v>
      </c>
      <c r="G32" s="4">
        <v>14</v>
      </c>
      <c r="H32" s="4">
        <v>99</v>
      </c>
      <c r="I32" s="5">
        <f>161.08*14</f>
        <v>2255.1200000000003</v>
      </c>
      <c r="J32" s="6">
        <v>72189</v>
      </c>
      <c r="K32" s="7" t="s">
        <v>88</v>
      </c>
    </row>
    <row r="33" spans="1:11">
      <c r="A33" s="5" t="s">
        <v>35</v>
      </c>
      <c r="B33" s="4">
        <v>1</v>
      </c>
      <c r="C33" s="5" t="s">
        <v>59</v>
      </c>
      <c r="D33" s="14">
        <v>1</v>
      </c>
      <c r="E33" s="15">
        <v>42270</v>
      </c>
      <c r="F33" s="5" t="s">
        <v>13</v>
      </c>
      <c r="G33" s="4">
        <v>18</v>
      </c>
      <c r="H33" s="4">
        <v>123</v>
      </c>
      <c r="I33" s="5">
        <f>161.08*18</f>
        <v>2899.44</v>
      </c>
      <c r="J33" s="6">
        <v>92523</v>
      </c>
      <c r="K33" s="7" t="s">
        <v>89</v>
      </c>
    </row>
    <row r="34" spans="1:11">
      <c r="A34" s="5" t="s">
        <v>37</v>
      </c>
      <c r="B34" s="4">
        <v>1</v>
      </c>
      <c r="C34" s="5" t="s">
        <v>60</v>
      </c>
      <c r="D34" s="14">
        <v>1</v>
      </c>
      <c r="E34" s="15">
        <v>42270</v>
      </c>
      <c r="F34" s="5" t="s">
        <v>13</v>
      </c>
      <c r="G34" s="4">
        <v>10</v>
      </c>
      <c r="H34" s="4">
        <v>60</v>
      </c>
      <c r="I34" s="5">
        <f>161.08*10</f>
        <v>1610.8000000000002</v>
      </c>
      <c r="J34" s="6">
        <v>50827</v>
      </c>
      <c r="K34" s="7" t="s">
        <v>90</v>
      </c>
    </row>
    <row r="35" spans="1:11">
      <c r="A35" s="5" t="s">
        <v>26</v>
      </c>
      <c r="B35" s="4">
        <v>0</v>
      </c>
      <c r="C35" s="5" t="s">
        <v>16</v>
      </c>
      <c r="D35" s="14">
        <v>1</v>
      </c>
      <c r="E35" s="15">
        <v>42272</v>
      </c>
      <c r="F35" s="5" t="s">
        <v>24</v>
      </c>
      <c r="G35" s="4">
        <v>0</v>
      </c>
      <c r="H35" s="4">
        <v>0</v>
      </c>
      <c r="I35" s="16">
        <v>0</v>
      </c>
      <c r="J35" s="6">
        <v>14353</v>
      </c>
      <c r="K35" s="7">
        <v>2167260</v>
      </c>
    </row>
    <row r="36" spans="1:11">
      <c r="A36" s="5" t="s">
        <v>16</v>
      </c>
      <c r="B36" s="4">
        <v>0</v>
      </c>
      <c r="C36" s="5" t="s">
        <v>26</v>
      </c>
      <c r="D36" s="14">
        <v>0</v>
      </c>
      <c r="E36" s="15">
        <v>42272</v>
      </c>
      <c r="F36" s="5" t="s">
        <v>66</v>
      </c>
      <c r="G36" s="4">
        <v>0</v>
      </c>
      <c r="H36" s="4">
        <v>0</v>
      </c>
      <c r="I36" s="5">
        <v>256.77</v>
      </c>
      <c r="J36" s="6">
        <v>38625</v>
      </c>
      <c r="K36" s="7" t="s">
        <v>91</v>
      </c>
    </row>
    <row r="37" spans="1:11">
      <c r="A37" s="5" t="s">
        <v>26</v>
      </c>
      <c r="B37" s="4">
        <v>0</v>
      </c>
      <c r="C37" s="5" t="s">
        <v>26</v>
      </c>
      <c r="D37" s="14">
        <v>0</v>
      </c>
      <c r="E37" s="15">
        <v>42272</v>
      </c>
      <c r="F37" s="5" t="s">
        <v>67</v>
      </c>
      <c r="G37" s="4">
        <v>0</v>
      </c>
      <c r="H37" s="4">
        <v>0</v>
      </c>
      <c r="I37" s="5">
        <v>0</v>
      </c>
      <c r="J37" s="6">
        <v>36434</v>
      </c>
      <c r="K37" s="7">
        <v>2166707</v>
      </c>
    </row>
    <row r="38" spans="1:11">
      <c r="A38" s="5" t="s">
        <v>61</v>
      </c>
      <c r="B38" s="4">
        <v>1</v>
      </c>
      <c r="C38" s="5" t="s">
        <v>62</v>
      </c>
      <c r="D38" s="14">
        <v>1</v>
      </c>
      <c r="E38" s="15">
        <v>42276</v>
      </c>
      <c r="F38" s="5" t="s">
        <v>13</v>
      </c>
      <c r="G38" s="4">
        <v>3</v>
      </c>
      <c r="H38" s="4">
        <v>15</v>
      </c>
      <c r="I38" s="5">
        <f>71.5*3</f>
        <v>214.5</v>
      </c>
      <c r="J38" s="6">
        <v>3979</v>
      </c>
      <c r="K38" s="7" t="s">
        <v>92</v>
      </c>
    </row>
    <row r="39" spans="1:11">
      <c r="A39" s="5" t="s">
        <v>39</v>
      </c>
      <c r="B39" s="4">
        <v>1</v>
      </c>
      <c r="C39" s="5" t="s">
        <v>63</v>
      </c>
      <c r="D39" s="14">
        <v>1</v>
      </c>
      <c r="E39" s="15">
        <v>42276</v>
      </c>
      <c r="F39" s="5" t="s">
        <v>13</v>
      </c>
      <c r="G39" s="4">
        <v>2</v>
      </c>
      <c r="H39" s="4">
        <v>9</v>
      </c>
      <c r="I39" s="5">
        <f>75.6*2</f>
        <v>151.19999999999999</v>
      </c>
      <c r="J39" s="6">
        <v>2656</v>
      </c>
      <c r="K39" s="7" t="s">
        <v>93</v>
      </c>
    </row>
    <row r="40" spans="1:11" ht="25.5">
      <c r="A40" s="5" t="s">
        <v>41</v>
      </c>
      <c r="B40" s="4">
        <v>1</v>
      </c>
      <c r="C40" s="5" t="s">
        <v>64</v>
      </c>
      <c r="D40" s="14">
        <v>1</v>
      </c>
      <c r="E40" s="15">
        <v>42276</v>
      </c>
      <c r="F40" s="5" t="s">
        <v>13</v>
      </c>
      <c r="G40" s="4">
        <v>2</v>
      </c>
      <c r="H40" s="4">
        <v>9</v>
      </c>
      <c r="I40" s="5">
        <f>75.6*2</f>
        <v>151.19999999999999</v>
      </c>
      <c r="J40" s="6">
        <v>2656</v>
      </c>
      <c r="K40" s="7" t="s">
        <v>94</v>
      </c>
    </row>
    <row r="41" spans="1:11">
      <c r="A41" s="5" t="s">
        <v>42</v>
      </c>
      <c r="B41" s="4">
        <v>1</v>
      </c>
      <c r="C41" s="5" t="s">
        <v>65</v>
      </c>
      <c r="D41" s="14">
        <v>1</v>
      </c>
      <c r="E41" s="15">
        <v>42153</v>
      </c>
      <c r="F41" s="5" t="s">
        <v>13</v>
      </c>
      <c r="G41" s="4">
        <v>6</v>
      </c>
      <c r="H41" s="4">
        <v>27</v>
      </c>
      <c r="I41" s="4">
        <f>75.6*6</f>
        <v>453.59999999999997</v>
      </c>
      <c r="J41" s="6">
        <v>7970</v>
      </c>
      <c r="K41" s="7" t="s">
        <v>95</v>
      </c>
    </row>
    <row r="42" spans="1:11">
      <c r="A42" s="8" t="s">
        <v>14</v>
      </c>
      <c r="B42" s="9">
        <f>SUM(B8:B41)</f>
        <v>27</v>
      </c>
      <c r="C42" s="10"/>
      <c r="D42" s="9">
        <f>SUM(D8:D41)</f>
        <v>32</v>
      </c>
      <c r="E42" s="10"/>
      <c r="F42" s="10"/>
      <c r="G42" s="11">
        <f>SUM(G8:G41)</f>
        <v>539</v>
      </c>
      <c r="H42" s="11">
        <f>SUM(H8:H41)</f>
        <v>2512.31</v>
      </c>
      <c r="I42" s="11">
        <f>SUM(I8:I41)</f>
        <v>66986.11</v>
      </c>
      <c r="J42" s="12">
        <f>SUM(J8:J41)</f>
        <v>1051660</v>
      </c>
    </row>
  </sheetData>
  <sheetProtection password="E809" sheet="1" objects="1" scenarios="1"/>
  <mergeCells count="3">
    <mergeCell ref="B4:H4"/>
    <mergeCell ref="D5:F5"/>
    <mergeCell ref="C3:F3"/>
  </mergeCells>
  <pageMargins left="0.7" right="0.7" top="0.75" bottom="0.75" header="0.3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2015-10-08T16:09:17Z</cp:lastPrinted>
  <dcterms:created xsi:type="dcterms:W3CDTF">2015-02-03T16:04:15Z</dcterms:created>
  <dcterms:modified xsi:type="dcterms:W3CDTF">2015-10-20T20:18:46Z</dcterms:modified>
</cp:coreProperties>
</file>