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Mayo" sheetId="8" r:id="rId1"/>
  </sheets>
  <definedNames>
    <definedName name="_xlnm.Print_Titles" localSheetId="0">Mayo!$8:$8</definedName>
  </definedNames>
  <calcPr calcId="125725"/>
</workbook>
</file>

<file path=xl/calcChain.xml><?xml version="1.0" encoding="utf-8"?>
<calcChain xmlns="http://schemas.openxmlformats.org/spreadsheetml/2006/main">
  <c r="I76" i="8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J42"/>
  <c r="I42"/>
  <c r="I41"/>
  <c r="I40"/>
  <c r="I39"/>
  <c r="I38"/>
  <c r="I37"/>
  <c r="I36"/>
  <c r="I35"/>
  <c r="I34"/>
  <c r="I32"/>
  <c r="I31"/>
  <c r="I30"/>
  <c r="I29"/>
  <c r="I27"/>
  <c r="I26"/>
  <c r="I25"/>
  <c r="I24"/>
  <c r="I23"/>
  <c r="I21"/>
  <c r="I20"/>
  <c r="I19"/>
  <c r="I18"/>
  <c r="I17"/>
  <c r="I16"/>
  <c r="I15"/>
  <c r="I14"/>
  <c r="I13"/>
  <c r="I12"/>
  <c r="G77" l="1"/>
  <c r="B77"/>
  <c r="D77"/>
  <c r="I77" l="1"/>
  <c r="J77"/>
  <c r="H77"/>
</calcChain>
</file>

<file path=xl/sharedStrings.xml><?xml version="1.0" encoding="utf-8"?>
<sst xmlns="http://schemas.openxmlformats.org/spreadsheetml/2006/main" count="283" uniqueCount="172">
  <si>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</si>
  <si>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</si>
  <si>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</si>
  <si>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</si>
  <si>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</si>
  <si>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</si>
  <si>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</si>
  <si>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</si>
  <si>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</si>
  <si>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</si>
  <si>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</si>
  <si>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</si>
  <si>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</si>
  <si>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</si>
  <si>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</si>
  <si>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550/16</t>
  </si>
  <si>
    <t>551/16</t>
  </si>
  <si>
    <t>552/16</t>
  </si>
  <si>
    <t>472/16</t>
  </si>
  <si>
    <t>492/16</t>
  </si>
  <si>
    <t>473/16</t>
  </si>
  <si>
    <t>493/16</t>
  </si>
  <si>
    <t>474/16</t>
  </si>
  <si>
    <t>494/16</t>
  </si>
  <si>
    <t>475/16</t>
  </si>
  <si>
    <t>495/16</t>
  </si>
  <si>
    <t>476/16</t>
  </si>
  <si>
    <t>496/16</t>
  </si>
  <si>
    <t>477/16</t>
  </si>
  <si>
    <t>497/16</t>
  </si>
  <si>
    <t>478/16</t>
  </si>
  <si>
    <t>498/16</t>
  </si>
  <si>
    <t>479/16</t>
  </si>
  <si>
    <t>499/16</t>
  </si>
  <si>
    <t>480/16</t>
  </si>
  <si>
    <t>500/16</t>
  </si>
  <si>
    <t>481/16</t>
  </si>
  <si>
    <t>501/16</t>
  </si>
  <si>
    <t>482/16</t>
  </si>
  <si>
    <t>502/16</t>
  </si>
  <si>
    <t>483/16</t>
  </si>
  <si>
    <t>503/16</t>
  </si>
  <si>
    <t>484/16</t>
  </si>
  <si>
    <t>504/16</t>
  </si>
  <si>
    <t>485/16</t>
  </si>
  <si>
    <t>505/16</t>
  </si>
  <si>
    <t>486/16</t>
  </si>
  <si>
    <t>506/16</t>
  </si>
  <si>
    <t>487/16</t>
  </si>
  <si>
    <t>507/16</t>
  </si>
  <si>
    <t>488/16</t>
  </si>
  <si>
    <t>508/16</t>
  </si>
  <si>
    <t>489/16</t>
  </si>
  <si>
    <t>509/16</t>
  </si>
  <si>
    <t>490/16</t>
  </si>
  <si>
    <t>510/16</t>
  </si>
  <si>
    <t>491/16</t>
  </si>
  <si>
    <t>511/16</t>
  </si>
  <si>
    <t>512/16</t>
  </si>
  <si>
    <t>513/16</t>
  </si>
  <si>
    <t>514/16</t>
  </si>
  <si>
    <t>515/16</t>
  </si>
  <si>
    <t>516/16</t>
  </si>
  <si>
    <t>517/16</t>
  </si>
  <si>
    <t>518/16</t>
  </si>
  <si>
    <t>519/16</t>
  </si>
  <si>
    <t>520/16</t>
  </si>
  <si>
    <t>521/16</t>
  </si>
  <si>
    <t>522/16</t>
  </si>
  <si>
    <t>523/16</t>
  </si>
  <si>
    <t>524/16</t>
  </si>
  <si>
    <t>525/16</t>
  </si>
  <si>
    <t>526/16</t>
  </si>
  <si>
    <t>527/16</t>
  </si>
  <si>
    <t>528/16</t>
  </si>
  <si>
    <t>529/16</t>
  </si>
  <si>
    <t>530/16</t>
  </si>
  <si>
    <t>531/16</t>
  </si>
  <si>
    <t>532/16</t>
  </si>
  <si>
    <t>533/16</t>
  </si>
  <si>
    <t>534/16</t>
  </si>
  <si>
    <t>535/16</t>
  </si>
  <si>
    <t>536/16</t>
  </si>
  <si>
    <t>537/16</t>
  </si>
  <si>
    <t>538/16</t>
  </si>
  <si>
    <t>539/16</t>
  </si>
  <si>
    <t>540/16</t>
  </si>
  <si>
    <t>541/16</t>
  </si>
  <si>
    <t>542/16</t>
  </si>
  <si>
    <t>543/16</t>
  </si>
  <si>
    <t>544/16</t>
  </si>
  <si>
    <t>545/16</t>
  </si>
  <si>
    <t>546/16</t>
  </si>
  <si>
    <t>547/16</t>
  </si>
  <si>
    <t>548/16</t>
  </si>
  <si>
    <t>549/16</t>
  </si>
  <si>
    <t>553/16</t>
  </si>
  <si>
    <t>554/16</t>
  </si>
  <si>
    <t>555/16</t>
  </si>
  <si>
    <t>556/16</t>
  </si>
  <si>
    <t>557/16</t>
  </si>
  <si>
    <t>558/16</t>
  </si>
  <si>
    <t>REVALIDACION</t>
  </si>
  <si>
    <t>2484677 AL 2484681</t>
  </si>
  <si>
    <t>2484672 AL 2484676</t>
  </si>
  <si>
    <t>2484718 AL 2484722</t>
  </si>
  <si>
    <t>2490001 AL 2490006</t>
  </si>
  <si>
    <t>2490046 AL 2490050</t>
  </si>
  <si>
    <t>2484893 AL 2484897</t>
  </si>
  <si>
    <t>2484888 AL 2484892</t>
  </si>
  <si>
    <t>2484883 AL 2484887</t>
  </si>
  <si>
    <t>2484714 AL 2484717</t>
  </si>
  <si>
    <t>2484710 AL 2484713</t>
  </si>
  <si>
    <t>2484662 AL 2484665</t>
  </si>
  <si>
    <t>2490040 AL 2490045</t>
  </si>
  <si>
    <t>2490029 AL 2490033</t>
  </si>
  <si>
    <t>2490024 AL 2490028</t>
  </si>
  <si>
    <t>2490018 AL 2490023</t>
  </si>
  <si>
    <t>2490012 AL 2490017</t>
  </si>
  <si>
    <t>2490007 AL 2490011</t>
  </si>
  <si>
    <t>2490034 AL 2490039</t>
  </si>
  <si>
    <t>2484706 AL 2484709</t>
  </si>
  <si>
    <t>2484702 AL 2484705</t>
  </si>
  <si>
    <t>2484697 AL 2484701</t>
  </si>
  <si>
    <t>2484692 AL 2484696</t>
  </si>
  <si>
    <t>2484763 AL 2484766</t>
  </si>
  <si>
    <t>2484759 AL 2484762</t>
  </si>
  <si>
    <t>2484754 AL 2484758</t>
  </si>
  <si>
    <t>2484750 AL 2484753</t>
  </si>
  <si>
    <t>2484745 AL 2484749</t>
  </si>
  <si>
    <t>2484687 AL 2484691</t>
  </si>
  <si>
    <t>2484740 AL 2484744</t>
  </si>
  <si>
    <t>2484736 AL 2484739</t>
  </si>
  <si>
    <t>2484732 AL 2484735</t>
  </si>
  <si>
    <t>2484727 AL 2484731</t>
  </si>
  <si>
    <t>2484682 AL 2484686, 2484723 al 2484726</t>
  </si>
  <si>
    <t>2484878 AL 2484882</t>
  </si>
  <si>
    <t>2484873 AL 2484877</t>
  </si>
  <si>
    <t>2484868 AL 2484872</t>
  </si>
  <si>
    <t>2484863 AL 2484867</t>
  </si>
  <si>
    <t>2484857 AL 2484862</t>
  </si>
  <si>
    <t>2484852 AL 2484856</t>
  </si>
  <si>
    <t>2484847 AL 2484851</t>
  </si>
  <si>
    <t>2484842 AL 2484846</t>
  </si>
  <si>
    <t>2484836 AL 2484841</t>
  </si>
  <si>
    <t>2484831 AL 2484835</t>
  </si>
  <si>
    <t>2484826 AL 2484830</t>
  </si>
  <si>
    <t>2484821 AL 2484825</t>
  </si>
  <si>
    <t>2484815 AL 2484820</t>
  </si>
  <si>
    <t>2484666 AL 2484671</t>
  </si>
  <si>
    <t>2484810 AL 2484814</t>
  </si>
  <si>
    <t>2484805 AL 2484809</t>
  </si>
  <si>
    <t>2484800 AL 2484804</t>
  </si>
  <si>
    <t>2484794 AL 2484799</t>
  </si>
  <si>
    <t>2484789 AL 2484793</t>
  </si>
  <si>
    <t>2484784 AL 2484788</t>
  </si>
  <si>
    <t>2484779 AL 2484783</t>
  </si>
  <si>
    <t>2484773 AL 2484778</t>
  </si>
  <si>
    <t>2484767 AL 2484772</t>
  </si>
  <si>
    <t>2484657 AL 2484661</t>
  </si>
  <si>
    <t>2487478 AL 2487482</t>
  </si>
  <si>
    <t>2487496 AL 2487500</t>
  </si>
  <si>
    <t>2487491 AL 2487495</t>
  </si>
  <si>
    <t>2487486 AL 2487490</t>
  </si>
  <si>
    <t>2493378 AL 2493382</t>
  </si>
  <si>
    <t>2493384 AL 2493383</t>
  </si>
  <si>
    <t>2499027 AL 2499031</t>
  </si>
  <si>
    <t>2499032 AL 2499036</t>
  </si>
  <si>
    <t>2499037 AL 2499041</t>
  </si>
  <si>
    <t>2499042 AL 2499046</t>
  </si>
  <si>
    <t>COORDINACION DE FRACCIONAMIENTOS</t>
  </si>
  <si>
    <t>EN MAYO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</si>
</sst>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77"/>
  <sheetViews>
    <sheetView tabSelected="1" workbookViewId="0">
      <selection activeCell="F20" sqref="F20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/>
      <c r="D3" s="19" t="s">
        <v>170</v>
      </c>
      <c r="E3" s="19"/>
      <c r="F3" s="19"/>
      <c r="G3" s="19"/>
      <c r="H3" s="19"/>
    </row>
    <row r="4" spans="1:11" ht="20.25">
      <c r="B4" s="2"/>
      <c r="C4" s="19" t="s">
        <v>0</v>
      </c>
      <c r="D4" s="19"/>
      <c r="E4" s="19"/>
      <c r="F4" s="19"/>
      <c r="G4" s="19"/>
      <c r="H4" s="19"/>
      <c r="I4" s="19"/>
    </row>
    <row r="5" spans="1:11" ht="20.25">
      <c r="B5" s="2"/>
      <c r="C5" s="19" t="s">
        <v>171</v>
      </c>
      <c r="D5" s="19"/>
      <c r="E5" s="19"/>
      <c r="F5" s="19"/>
      <c r="G5" s="19"/>
      <c r="H5" s="19"/>
      <c r="I5" s="19"/>
    </row>
    <row r="8" spans="1:11" ht="25.5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</row>
    <row r="9" spans="1:11" ht="5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>
      <c r="A10" s="12" t="s">
        <v>18</v>
      </c>
      <c r="B10" s="12">
        <v>1</v>
      </c>
      <c r="C10" s="12" t="s">
        <v>19</v>
      </c>
      <c r="D10" s="12">
        <v>1</v>
      </c>
      <c r="E10" s="13">
        <v>42496</v>
      </c>
      <c r="F10" s="3" t="s">
        <v>12</v>
      </c>
      <c r="G10" s="3">
        <v>56</v>
      </c>
      <c r="H10" s="3">
        <v>11.06</v>
      </c>
      <c r="I10" s="3">
        <v>5909.91</v>
      </c>
      <c r="J10" s="5">
        <v>80028</v>
      </c>
      <c r="K10" s="6" t="s">
        <v>103</v>
      </c>
    </row>
    <row r="11" spans="1:11">
      <c r="A11" s="3" t="s">
        <v>20</v>
      </c>
      <c r="B11" s="12">
        <v>1</v>
      </c>
      <c r="C11" s="3" t="s">
        <v>21</v>
      </c>
      <c r="D11" s="12">
        <v>1</v>
      </c>
      <c r="E11" s="13">
        <v>42496</v>
      </c>
      <c r="F11" s="3" t="s">
        <v>12</v>
      </c>
      <c r="G11" s="3">
        <v>56</v>
      </c>
      <c r="H11" s="3">
        <v>25</v>
      </c>
      <c r="I11" s="3">
        <v>5909.91</v>
      </c>
      <c r="J11" s="5">
        <v>80613</v>
      </c>
      <c r="K11" s="3" t="s">
        <v>104</v>
      </c>
    </row>
    <row r="12" spans="1:11">
      <c r="A12" s="3" t="s">
        <v>22</v>
      </c>
      <c r="B12" s="12">
        <v>1</v>
      </c>
      <c r="C12" s="3" t="s">
        <v>23</v>
      </c>
      <c r="D12" s="12">
        <v>1</v>
      </c>
      <c r="E12" s="13">
        <v>42496</v>
      </c>
      <c r="F12" s="3" t="s">
        <v>102</v>
      </c>
      <c r="G12" s="3">
        <v>33</v>
      </c>
      <c r="H12" s="3">
        <v>235.65</v>
      </c>
      <c r="I12" s="3">
        <f>1694.74*2</f>
        <v>3389.48</v>
      </c>
      <c r="J12" s="5">
        <v>49164</v>
      </c>
      <c r="K12" s="3" t="s">
        <v>105</v>
      </c>
    </row>
    <row r="13" spans="1:11">
      <c r="A13" s="3" t="s">
        <v>24</v>
      </c>
      <c r="B13" s="12">
        <v>1</v>
      </c>
      <c r="C13" s="3" t="s">
        <v>25</v>
      </c>
      <c r="D13" s="12">
        <v>1</v>
      </c>
      <c r="E13" s="13">
        <v>42496</v>
      </c>
      <c r="F13" s="3" t="s">
        <v>12</v>
      </c>
      <c r="G13" s="3">
        <v>52</v>
      </c>
      <c r="H13" s="3">
        <v>118.63</v>
      </c>
      <c r="I13" s="3">
        <f>88.41*52</f>
        <v>4597.32</v>
      </c>
      <c r="J13" s="5">
        <v>83589</v>
      </c>
      <c r="K13" s="3" t="s">
        <v>106</v>
      </c>
    </row>
    <row r="14" spans="1:11">
      <c r="A14" s="3" t="s">
        <v>26</v>
      </c>
      <c r="B14" s="12">
        <v>1</v>
      </c>
      <c r="C14" s="12" t="s">
        <v>27</v>
      </c>
      <c r="D14" s="12">
        <v>1</v>
      </c>
      <c r="E14" s="13">
        <v>42496</v>
      </c>
      <c r="F14" s="3" t="s">
        <v>12</v>
      </c>
      <c r="G14" s="3">
        <v>4</v>
      </c>
      <c r="H14" s="3">
        <v>18</v>
      </c>
      <c r="I14" s="3">
        <f>88.41*4</f>
        <v>353.64</v>
      </c>
      <c r="J14" s="5">
        <v>6008</v>
      </c>
      <c r="K14" s="6" t="s">
        <v>107</v>
      </c>
    </row>
    <row r="15" spans="1:11">
      <c r="A15" s="12" t="s">
        <v>28</v>
      </c>
      <c r="B15" s="12">
        <v>1</v>
      </c>
      <c r="C15" s="12" t="s">
        <v>29</v>
      </c>
      <c r="D15" s="12">
        <v>1</v>
      </c>
      <c r="E15" s="13">
        <v>42496</v>
      </c>
      <c r="F15" s="3" t="s">
        <v>12</v>
      </c>
      <c r="G15" s="3">
        <v>4</v>
      </c>
      <c r="H15" s="3">
        <v>18</v>
      </c>
      <c r="I15" s="3">
        <f>88.41*4</f>
        <v>353.64</v>
      </c>
      <c r="J15" s="5">
        <v>6008</v>
      </c>
      <c r="K15" s="6" t="s">
        <v>108</v>
      </c>
    </row>
    <row r="16" spans="1:11">
      <c r="A16" s="12" t="s">
        <v>30</v>
      </c>
      <c r="B16" s="12">
        <v>1</v>
      </c>
      <c r="C16" s="17" t="s">
        <v>31</v>
      </c>
      <c r="D16" s="12">
        <v>1</v>
      </c>
      <c r="E16" s="13">
        <v>42496</v>
      </c>
      <c r="F16" s="3" t="s">
        <v>12</v>
      </c>
      <c r="G16" s="3">
        <v>4</v>
      </c>
      <c r="H16" s="3">
        <v>18</v>
      </c>
      <c r="I16" s="3">
        <f>88.41*4</f>
        <v>353.64</v>
      </c>
      <c r="J16" s="5">
        <v>6008</v>
      </c>
      <c r="K16" s="6" t="s">
        <v>109</v>
      </c>
    </row>
    <row r="17" spans="1:11">
      <c r="A17" s="12" t="s">
        <v>32</v>
      </c>
      <c r="B17" s="12">
        <v>1</v>
      </c>
      <c r="C17" s="17" t="s">
        <v>33</v>
      </c>
      <c r="D17" s="12">
        <v>1</v>
      </c>
      <c r="E17" s="13">
        <v>42496</v>
      </c>
      <c r="F17" s="3" t="s">
        <v>12</v>
      </c>
      <c r="G17" s="3">
        <v>3</v>
      </c>
      <c r="H17" s="3">
        <v>13.5</v>
      </c>
      <c r="I17" s="3">
        <f>88.41*3</f>
        <v>265.23</v>
      </c>
      <c r="J17" s="5">
        <v>4506</v>
      </c>
      <c r="K17" s="6" t="s">
        <v>110</v>
      </c>
    </row>
    <row r="18" spans="1:11">
      <c r="A18" s="12" t="s">
        <v>34</v>
      </c>
      <c r="B18" s="12">
        <v>1</v>
      </c>
      <c r="C18" s="17" t="s">
        <v>35</v>
      </c>
      <c r="D18" s="12">
        <v>1</v>
      </c>
      <c r="E18" s="13">
        <v>42496</v>
      </c>
      <c r="F18" s="3" t="s">
        <v>102</v>
      </c>
      <c r="G18" s="3">
        <v>3</v>
      </c>
      <c r="H18" s="3">
        <v>18</v>
      </c>
      <c r="I18" s="3">
        <f>153.54*2</f>
        <v>307.08</v>
      </c>
      <c r="J18" s="5">
        <v>3235</v>
      </c>
      <c r="K18" s="6" t="s">
        <v>111</v>
      </c>
    </row>
    <row r="19" spans="1:11">
      <c r="A19" s="12" t="s">
        <v>36</v>
      </c>
      <c r="B19" s="12">
        <v>1</v>
      </c>
      <c r="C19" s="17" t="s">
        <v>37</v>
      </c>
      <c r="D19" s="12">
        <v>1</v>
      </c>
      <c r="E19" s="13">
        <v>42496</v>
      </c>
      <c r="F19" s="3" t="s">
        <v>102</v>
      </c>
      <c r="G19" s="3">
        <v>3</v>
      </c>
      <c r="H19" s="3">
        <v>18</v>
      </c>
      <c r="I19" s="3">
        <f>155.01*2</f>
        <v>310.02</v>
      </c>
      <c r="J19" s="5">
        <v>3496</v>
      </c>
      <c r="K19" s="6" t="s">
        <v>112</v>
      </c>
    </row>
    <row r="20" spans="1:11">
      <c r="A20" s="12" t="s">
        <v>38</v>
      </c>
      <c r="B20" s="12">
        <v>1</v>
      </c>
      <c r="C20" s="17" t="s">
        <v>39</v>
      </c>
      <c r="D20" s="12">
        <v>1</v>
      </c>
      <c r="E20" s="13">
        <v>42496</v>
      </c>
      <c r="F20" s="3" t="s">
        <v>102</v>
      </c>
      <c r="G20" s="3">
        <v>2</v>
      </c>
      <c r="H20" s="3">
        <v>12</v>
      </c>
      <c r="I20" s="3">
        <f>104.16*2</f>
        <v>208.32</v>
      </c>
      <c r="J20" s="5">
        <v>2169</v>
      </c>
      <c r="K20" s="6" t="s">
        <v>113</v>
      </c>
    </row>
    <row r="21" spans="1:11">
      <c r="A21" s="12" t="s">
        <v>40</v>
      </c>
      <c r="B21" s="12">
        <v>1</v>
      </c>
      <c r="C21" s="17" t="s">
        <v>41</v>
      </c>
      <c r="D21" s="12">
        <v>1</v>
      </c>
      <c r="E21" s="13">
        <v>42496</v>
      </c>
      <c r="F21" s="3" t="s">
        <v>12</v>
      </c>
      <c r="G21" s="3">
        <v>66</v>
      </c>
      <c r="H21" s="3">
        <v>80</v>
      </c>
      <c r="I21" s="3">
        <f>88.41*66</f>
        <v>5835.0599999999995</v>
      </c>
      <c r="J21" s="5">
        <v>101969</v>
      </c>
      <c r="K21" s="6" t="s">
        <v>114</v>
      </c>
    </row>
    <row r="22" spans="1:11">
      <c r="A22" s="12" t="s">
        <v>42</v>
      </c>
      <c r="B22" s="12">
        <v>1</v>
      </c>
      <c r="C22" s="17" t="s">
        <v>43</v>
      </c>
      <c r="D22" s="12">
        <v>1</v>
      </c>
      <c r="E22" s="13">
        <v>42496</v>
      </c>
      <c r="F22" s="3" t="s">
        <v>12</v>
      </c>
      <c r="G22" s="3">
        <v>1</v>
      </c>
      <c r="H22" s="3">
        <v>4.5</v>
      </c>
      <c r="I22" s="3">
        <v>88.41</v>
      </c>
      <c r="J22" s="5">
        <v>1502</v>
      </c>
      <c r="K22" s="6" t="s">
        <v>115</v>
      </c>
    </row>
    <row r="23" spans="1:11">
      <c r="A23" s="12" t="s">
        <v>44</v>
      </c>
      <c r="B23" s="12">
        <v>1</v>
      </c>
      <c r="C23" s="17" t="s">
        <v>45</v>
      </c>
      <c r="D23" s="12">
        <v>1</v>
      </c>
      <c r="E23" s="13">
        <v>42496</v>
      </c>
      <c r="F23" s="3" t="s">
        <v>12</v>
      </c>
      <c r="G23" s="3">
        <v>4</v>
      </c>
      <c r="H23" s="3">
        <v>18</v>
      </c>
      <c r="I23" s="3">
        <f>88.41*4</f>
        <v>353.64</v>
      </c>
      <c r="J23" s="5">
        <v>6008</v>
      </c>
      <c r="K23" s="6" t="s">
        <v>116</v>
      </c>
    </row>
    <row r="24" spans="1:11">
      <c r="A24" s="12" t="s">
        <v>46</v>
      </c>
      <c r="B24" s="12">
        <v>1</v>
      </c>
      <c r="C24" s="17" t="s">
        <v>47</v>
      </c>
      <c r="D24" s="12">
        <v>1</v>
      </c>
      <c r="E24" s="13">
        <v>42496</v>
      </c>
      <c r="F24" s="3" t="s">
        <v>12</v>
      </c>
      <c r="G24" s="3">
        <v>20</v>
      </c>
      <c r="H24" s="3">
        <v>80</v>
      </c>
      <c r="I24" s="3">
        <f>88.41*20</f>
        <v>1768.1999999999998</v>
      </c>
      <c r="J24" s="5">
        <v>41577</v>
      </c>
      <c r="K24" s="6" t="s">
        <v>117</v>
      </c>
    </row>
    <row r="25" spans="1:11">
      <c r="A25" s="12" t="s">
        <v>48</v>
      </c>
      <c r="B25" s="12">
        <v>1</v>
      </c>
      <c r="C25" s="17" t="s">
        <v>49</v>
      </c>
      <c r="D25" s="12">
        <v>1</v>
      </c>
      <c r="E25" s="13">
        <v>42496</v>
      </c>
      <c r="F25" s="3" t="s">
        <v>12</v>
      </c>
      <c r="G25" s="3">
        <v>20</v>
      </c>
      <c r="H25" s="3">
        <v>80</v>
      </c>
      <c r="I25" s="3">
        <f>88.41*20</f>
        <v>1768.1999999999998</v>
      </c>
      <c r="J25" s="5">
        <v>41577</v>
      </c>
      <c r="K25" s="6" t="s">
        <v>118</v>
      </c>
    </row>
    <row r="26" spans="1:11">
      <c r="A26" s="12" t="s">
        <v>50</v>
      </c>
      <c r="B26" s="12">
        <v>1</v>
      </c>
      <c r="C26" s="17" t="s">
        <v>51</v>
      </c>
      <c r="D26" s="12">
        <v>1</v>
      </c>
      <c r="E26" s="13">
        <v>42496</v>
      </c>
      <c r="F26" s="3" t="s">
        <v>12</v>
      </c>
      <c r="G26" s="3">
        <v>4</v>
      </c>
      <c r="H26" s="3">
        <v>18</v>
      </c>
      <c r="I26" s="3">
        <f>88.41*4</f>
        <v>353.64</v>
      </c>
      <c r="J26" s="5">
        <v>6008</v>
      </c>
      <c r="K26" s="6" t="s">
        <v>119</v>
      </c>
    </row>
    <row r="27" spans="1:11">
      <c r="A27" s="12" t="s">
        <v>52</v>
      </c>
      <c r="B27" s="12">
        <v>1</v>
      </c>
      <c r="C27" s="17" t="s">
        <v>53</v>
      </c>
      <c r="D27" s="12">
        <v>1</v>
      </c>
      <c r="E27" s="13">
        <v>42496</v>
      </c>
      <c r="F27" s="3" t="s">
        <v>12</v>
      </c>
      <c r="G27" s="3">
        <v>66</v>
      </c>
      <c r="H27" s="3">
        <v>80</v>
      </c>
      <c r="I27" s="3">
        <f>88.41*66</f>
        <v>5835.0599999999995</v>
      </c>
      <c r="J27" s="5">
        <v>101969</v>
      </c>
      <c r="K27" s="6" t="s">
        <v>120</v>
      </c>
    </row>
    <row r="28" spans="1:11">
      <c r="A28" s="12" t="s">
        <v>54</v>
      </c>
      <c r="B28" s="12">
        <v>1</v>
      </c>
      <c r="C28" s="17" t="s">
        <v>55</v>
      </c>
      <c r="D28" s="12">
        <v>1</v>
      </c>
      <c r="E28" s="13">
        <v>42496</v>
      </c>
      <c r="F28" s="3" t="s">
        <v>102</v>
      </c>
      <c r="G28" s="3">
        <v>1</v>
      </c>
      <c r="H28" s="3">
        <v>6</v>
      </c>
      <c r="I28" s="3">
        <v>104.62</v>
      </c>
      <c r="J28" s="5">
        <v>1086</v>
      </c>
      <c r="K28" s="6" t="s">
        <v>121</v>
      </c>
    </row>
    <row r="29" spans="1:11">
      <c r="A29" s="12" t="s">
        <v>56</v>
      </c>
      <c r="B29" s="12">
        <v>1</v>
      </c>
      <c r="C29" s="17" t="s">
        <v>57</v>
      </c>
      <c r="D29" s="12">
        <v>1</v>
      </c>
      <c r="E29" s="13">
        <v>42496</v>
      </c>
      <c r="F29" s="3" t="s">
        <v>102</v>
      </c>
      <c r="G29" s="3">
        <v>3</v>
      </c>
      <c r="H29" s="3">
        <v>18</v>
      </c>
      <c r="I29" s="3">
        <f>153.54*2</f>
        <v>307.08</v>
      </c>
      <c r="J29" s="5">
        <v>3235</v>
      </c>
      <c r="K29" s="6" t="s">
        <v>122</v>
      </c>
    </row>
    <row r="30" spans="1:11">
      <c r="A30" s="12" t="s">
        <v>19</v>
      </c>
      <c r="B30" s="12">
        <v>1</v>
      </c>
      <c r="C30" s="17" t="s">
        <v>58</v>
      </c>
      <c r="D30" s="12">
        <v>1</v>
      </c>
      <c r="E30" s="13">
        <v>42496</v>
      </c>
      <c r="F30" s="3" t="s">
        <v>102</v>
      </c>
      <c r="G30" s="3">
        <v>13</v>
      </c>
      <c r="H30" s="3">
        <v>80.38</v>
      </c>
      <c r="I30" s="3">
        <f>667.94*2</f>
        <v>1335.88</v>
      </c>
      <c r="J30" s="5">
        <v>26094</v>
      </c>
      <c r="K30" s="6" t="s">
        <v>123</v>
      </c>
    </row>
    <row r="31" spans="1:11">
      <c r="A31" s="12" t="s">
        <v>21</v>
      </c>
      <c r="B31" s="12">
        <v>1</v>
      </c>
      <c r="C31" s="17" t="s">
        <v>59</v>
      </c>
      <c r="D31" s="12">
        <v>1</v>
      </c>
      <c r="E31" s="13">
        <v>42496</v>
      </c>
      <c r="F31" s="3" t="s">
        <v>102</v>
      </c>
      <c r="G31" s="3">
        <v>20</v>
      </c>
      <c r="H31" s="3">
        <v>80.58</v>
      </c>
      <c r="I31" s="3">
        <f>1028.34*2</f>
        <v>2056.6799999999998</v>
      </c>
      <c r="J31" s="5">
        <v>31900</v>
      </c>
      <c r="K31" s="6" t="s">
        <v>124</v>
      </c>
    </row>
    <row r="32" spans="1:11">
      <c r="A32" s="12" t="s">
        <v>23</v>
      </c>
      <c r="B32" s="12">
        <v>1</v>
      </c>
      <c r="C32" s="17" t="s">
        <v>60</v>
      </c>
      <c r="D32" s="12">
        <v>1</v>
      </c>
      <c r="E32" s="13">
        <v>42496</v>
      </c>
      <c r="F32" s="3" t="s">
        <v>102</v>
      </c>
      <c r="G32" s="3">
        <v>3</v>
      </c>
      <c r="H32" s="3">
        <v>18</v>
      </c>
      <c r="I32" s="3">
        <f>153.54*2</f>
        <v>307.08</v>
      </c>
      <c r="J32" s="5">
        <v>3235</v>
      </c>
      <c r="K32" s="6" t="s">
        <v>125</v>
      </c>
    </row>
    <row r="33" spans="1:11">
      <c r="A33" s="12" t="s">
        <v>25</v>
      </c>
      <c r="B33" s="12">
        <v>1</v>
      </c>
      <c r="C33" s="17" t="s">
        <v>61</v>
      </c>
      <c r="D33" s="12">
        <v>1</v>
      </c>
      <c r="E33" s="13">
        <v>42496</v>
      </c>
      <c r="F33" s="3" t="s">
        <v>102</v>
      </c>
      <c r="G33" s="3">
        <v>1</v>
      </c>
      <c r="H33" s="3">
        <v>6</v>
      </c>
      <c r="I33" s="3">
        <v>104.62</v>
      </c>
      <c r="J33" s="5">
        <v>1086</v>
      </c>
      <c r="K33" s="6" t="s">
        <v>126</v>
      </c>
    </row>
    <row r="34" spans="1:11">
      <c r="A34" s="12" t="s">
        <v>27</v>
      </c>
      <c r="B34" s="12">
        <v>1</v>
      </c>
      <c r="C34" s="17" t="s">
        <v>62</v>
      </c>
      <c r="D34" s="12">
        <v>1</v>
      </c>
      <c r="E34" s="13">
        <v>42496</v>
      </c>
      <c r="F34" s="3" t="s">
        <v>102</v>
      </c>
      <c r="G34" s="3">
        <v>66</v>
      </c>
      <c r="H34" s="3">
        <v>80</v>
      </c>
      <c r="I34" s="3">
        <f>2800.07*2</f>
        <v>5600.14</v>
      </c>
      <c r="J34" s="5">
        <v>66220</v>
      </c>
      <c r="K34" s="6" t="s">
        <v>127</v>
      </c>
    </row>
    <row r="35" spans="1:11">
      <c r="A35" s="12" t="s">
        <v>29</v>
      </c>
      <c r="B35" s="12">
        <v>1</v>
      </c>
      <c r="C35" s="17" t="s">
        <v>63</v>
      </c>
      <c r="D35" s="12">
        <v>1</v>
      </c>
      <c r="E35" s="13">
        <v>42496</v>
      </c>
      <c r="F35" s="3" t="s">
        <v>102</v>
      </c>
      <c r="G35" s="3">
        <v>4</v>
      </c>
      <c r="H35" s="3">
        <v>18</v>
      </c>
      <c r="I35" s="3">
        <f>169.71*2</f>
        <v>339.42</v>
      </c>
      <c r="J35" s="5">
        <v>3842</v>
      </c>
      <c r="K35" s="6" t="s">
        <v>128</v>
      </c>
    </row>
    <row r="36" spans="1:11">
      <c r="A36" s="12" t="s">
        <v>31</v>
      </c>
      <c r="B36" s="12">
        <v>1</v>
      </c>
      <c r="C36" s="17" t="s">
        <v>64</v>
      </c>
      <c r="D36" s="12">
        <v>1</v>
      </c>
      <c r="E36" s="13">
        <v>42496</v>
      </c>
      <c r="F36" s="3" t="s">
        <v>102</v>
      </c>
      <c r="G36" s="3">
        <v>20</v>
      </c>
      <c r="H36" s="3">
        <v>80</v>
      </c>
      <c r="I36" s="3">
        <f>848.26*2</f>
        <v>1696.52</v>
      </c>
      <c r="J36" s="5">
        <v>30742</v>
      </c>
      <c r="K36" s="6" t="s">
        <v>129</v>
      </c>
    </row>
    <row r="37" spans="1:11">
      <c r="A37" s="12" t="s">
        <v>33</v>
      </c>
      <c r="B37" s="12">
        <v>1</v>
      </c>
      <c r="C37" s="17" t="s">
        <v>65</v>
      </c>
      <c r="D37" s="12">
        <v>1</v>
      </c>
      <c r="E37" s="13">
        <v>42496</v>
      </c>
      <c r="F37" s="3" t="s">
        <v>102</v>
      </c>
      <c r="G37" s="3">
        <v>13</v>
      </c>
      <c r="H37" s="3">
        <v>80.38</v>
      </c>
      <c r="I37" s="3">
        <f>667.94*2</f>
        <v>1335.88</v>
      </c>
      <c r="J37" s="5">
        <v>26094</v>
      </c>
      <c r="K37" s="6" t="s">
        <v>130</v>
      </c>
    </row>
    <row r="38" spans="1:11">
      <c r="A38" s="12" t="s">
        <v>35</v>
      </c>
      <c r="B38" s="12">
        <v>1</v>
      </c>
      <c r="C38" s="17" t="s">
        <v>66</v>
      </c>
      <c r="D38" s="12">
        <v>1</v>
      </c>
      <c r="E38" s="13">
        <v>42496</v>
      </c>
      <c r="F38" s="3" t="s">
        <v>102</v>
      </c>
      <c r="G38" s="3">
        <v>28</v>
      </c>
      <c r="H38" s="3">
        <v>80</v>
      </c>
      <c r="I38" s="3">
        <f>1187.68*2</f>
        <v>2375.36</v>
      </c>
      <c r="J38" s="5">
        <v>36912</v>
      </c>
      <c r="K38" s="6" t="s">
        <v>131</v>
      </c>
    </row>
    <row r="39" spans="1:11">
      <c r="A39" s="12" t="s">
        <v>37</v>
      </c>
      <c r="B39" s="12">
        <v>1</v>
      </c>
      <c r="C39" s="17" t="s">
        <v>67</v>
      </c>
      <c r="D39" s="12">
        <v>1</v>
      </c>
      <c r="E39" s="13">
        <v>42496</v>
      </c>
      <c r="F39" s="3" t="s">
        <v>102</v>
      </c>
      <c r="G39" s="3">
        <v>4</v>
      </c>
      <c r="H39" s="3">
        <v>18</v>
      </c>
      <c r="I39" s="3">
        <f>169.71*2</f>
        <v>339.42</v>
      </c>
      <c r="J39" s="5">
        <v>3842</v>
      </c>
      <c r="K39" s="6" t="s">
        <v>132</v>
      </c>
    </row>
    <row r="40" spans="1:11">
      <c r="A40" s="12" t="s">
        <v>39</v>
      </c>
      <c r="B40" s="12">
        <v>1</v>
      </c>
      <c r="C40" s="17" t="s">
        <v>68</v>
      </c>
      <c r="D40" s="12">
        <v>1</v>
      </c>
      <c r="E40" s="13">
        <v>42496</v>
      </c>
      <c r="F40" s="3" t="s">
        <v>102</v>
      </c>
      <c r="G40" s="3">
        <v>3</v>
      </c>
      <c r="H40" s="3">
        <v>13.5</v>
      </c>
      <c r="I40" s="3">
        <f>127.35*2</f>
        <v>254.7</v>
      </c>
      <c r="J40" s="5">
        <v>2882</v>
      </c>
      <c r="K40" s="6" t="s">
        <v>133</v>
      </c>
    </row>
    <row r="41" spans="1:11">
      <c r="A41" s="12" t="s">
        <v>41</v>
      </c>
      <c r="B41" s="12">
        <v>1</v>
      </c>
      <c r="C41" s="17" t="s">
        <v>69</v>
      </c>
      <c r="D41" s="12">
        <v>1</v>
      </c>
      <c r="E41" s="13">
        <v>42496</v>
      </c>
      <c r="F41" s="3" t="s">
        <v>102</v>
      </c>
      <c r="G41" s="3">
        <v>66</v>
      </c>
      <c r="H41" s="3">
        <v>80</v>
      </c>
      <c r="I41" s="3">
        <f>2800.07*2</f>
        <v>5600.14</v>
      </c>
      <c r="J41" s="5">
        <v>66220</v>
      </c>
      <c r="K41" s="6" t="s">
        <v>134</v>
      </c>
    </row>
    <row r="42" spans="1:11" ht="25.5">
      <c r="A42" s="12" t="s">
        <v>43</v>
      </c>
      <c r="B42" s="12">
        <v>1</v>
      </c>
      <c r="C42" s="17" t="s">
        <v>70</v>
      </c>
      <c r="D42" s="12">
        <v>1</v>
      </c>
      <c r="E42" s="13">
        <v>42496</v>
      </c>
      <c r="F42" s="3" t="s">
        <v>102</v>
      </c>
      <c r="G42" s="3">
        <v>31</v>
      </c>
      <c r="H42" s="3">
        <v>124.24</v>
      </c>
      <c r="I42" s="3">
        <f>1315.03*2</f>
        <v>2630.06</v>
      </c>
      <c r="J42" s="5">
        <f>41084+35866</f>
        <v>76950</v>
      </c>
      <c r="K42" s="6" t="s">
        <v>135</v>
      </c>
    </row>
    <row r="43" spans="1:11">
      <c r="A43" s="12" t="s">
        <v>45</v>
      </c>
      <c r="B43" s="12">
        <v>1</v>
      </c>
      <c r="C43" s="17" t="s">
        <v>71</v>
      </c>
      <c r="D43" s="12">
        <v>1</v>
      </c>
      <c r="E43" s="13">
        <v>42496</v>
      </c>
      <c r="F43" s="3" t="s">
        <v>12</v>
      </c>
      <c r="G43" s="3">
        <v>1</v>
      </c>
      <c r="H43" s="3">
        <v>4.5</v>
      </c>
      <c r="I43" s="3">
        <v>88.41</v>
      </c>
      <c r="J43" s="5">
        <v>1502</v>
      </c>
      <c r="K43" s="6" t="s">
        <v>136</v>
      </c>
    </row>
    <row r="44" spans="1:11">
      <c r="A44" s="12" t="s">
        <v>47</v>
      </c>
      <c r="B44" s="12">
        <v>1</v>
      </c>
      <c r="C44" s="17" t="s">
        <v>72</v>
      </c>
      <c r="D44" s="12">
        <v>1</v>
      </c>
      <c r="E44" s="13">
        <v>42496</v>
      </c>
      <c r="F44" s="3" t="s">
        <v>12</v>
      </c>
      <c r="G44" s="3">
        <v>4</v>
      </c>
      <c r="H44" s="3">
        <v>18</v>
      </c>
      <c r="I44" s="3">
        <f>88.41*4</f>
        <v>353.64</v>
      </c>
      <c r="J44" s="5">
        <v>6008</v>
      </c>
      <c r="K44" s="6" t="s">
        <v>137</v>
      </c>
    </row>
    <row r="45" spans="1:11">
      <c r="A45" s="12" t="s">
        <v>49</v>
      </c>
      <c r="B45" s="12">
        <v>1</v>
      </c>
      <c r="C45" s="17" t="s">
        <v>73</v>
      </c>
      <c r="D45" s="12">
        <v>1</v>
      </c>
      <c r="E45" s="13">
        <v>42496</v>
      </c>
      <c r="F45" s="3" t="s">
        <v>12</v>
      </c>
      <c r="G45" s="3">
        <v>4</v>
      </c>
      <c r="H45" s="3">
        <v>18</v>
      </c>
      <c r="I45" s="3">
        <f>88.41*4</f>
        <v>353.64</v>
      </c>
      <c r="J45" s="5">
        <v>6008</v>
      </c>
      <c r="K45" s="6" t="s">
        <v>138</v>
      </c>
    </row>
    <row r="46" spans="1:11">
      <c r="A46" s="12" t="s">
        <v>51</v>
      </c>
      <c r="B46" s="12">
        <v>1</v>
      </c>
      <c r="C46" s="17" t="s">
        <v>74</v>
      </c>
      <c r="D46" s="12">
        <v>1</v>
      </c>
      <c r="E46" s="13">
        <v>42496</v>
      </c>
      <c r="F46" s="3" t="s">
        <v>12</v>
      </c>
      <c r="G46" s="3">
        <v>4</v>
      </c>
      <c r="H46" s="3">
        <v>18</v>
      </c>
      <c r="I46" s="3">
        <f>88.41*4</f>
        <v>353.64</v>
      </c>
      <c r="J46" s="5">
        <v>6008</v>
      </c>
      <c r="K46" s="6" t="s">
        <v>139</v>
      </c>
    </row>
    <row r="47" spans="1:11">
      <c r="A47" s="12" t="s">
        <v>53</v>
      </c>
      <c r="B47" s="12">
        <v>1</v>
      </c>
      <c r="C47" s="17" t="s">
        <v>75</v>
      </c>
      <c r="D47" s="12">
        <v>1</v>
      </c>
      <c r="E47" s="13">
        <v>42496</v>
      </c>
      <c r="F47" s="3" t="s">
        <v>12</v>
      </c>
      <c r="G47" s="3">
        <v>21</v>
      </c>
      <c r="H47" s="3">
        <v>40.380000000000003</v>
      </c>
      <c r="I47" s="3">
        <f>88.41*21</f>
        <v>1856.61</v>
      </c>
      <c r="J47" s="5">
        <v>75143</v>
      </c>
      <c r="K47" s="6" t="s">
        <v>140</v>
      </c>
    </row>
    <row r="48" spans="1:11">
      <c r="A48" s="12" t="s">
        <v>55</v>
      </c>
      <c r="B48" s="12">
        <v>1</v>
      </c>
      <c r="C48" s="17" t="s">
        <v>76</v>
      </c>
      <c r="D48" s="12">
        <v>1</v>
      </c>
      <c r="E48" s="13">
        <v>42496</v>
      </c>
      <c r="F48" s="3" t="s">
        <v>12</v>
      </c>
      <c r="G48" s="3">
        <v>2</v>
      </c>
      <c r="H48" s="3">
        <v>9</v>
      </c>
      <c r="I48" s="3">
        <f>88.41*2</f>
        <v>176.82</v>
      </c>
      <c r="J48" s="5">
        <v>3004</v>
      </c>
      <c r="K48" s="6" t="s">
        <v>141</v>
      </c>
    </row>
    <row r="49" spans="1:11">
      <c r="A49" s="12" t="s">
        <v>57</v>
      </c>
      <c r="B49" s="12">
        <v>1</v>
      </c>
      <c r="C49" s="17" t="s">
        <v>77</v>
      </c>
      <c r="D49" s="12">
        <v>1</v>
      </c>
      <c r="E49" s="13">
        <v>42496</v>
      </c>
      <c r="F49" s="3" t="s">
        <v>12</v>
      </c>
      <c r="G49" s="3">
        <v>4</v>
      </c>
      <c r="H49" s="3">
        <v>18</v>
      </c>
      <c r="I49" s="3">
        <f>88.41*4</f>
        <v>353.64</v>
      </c>
      <c r="J49" s="5">
        <v>6008</v>
      </c>
      <c r="K49" s="6" t="s">
        <v>142</v>
      </c>
    </row>
    <row r="50" spans="1:11">
      <c r="A50" s="12" t="s">
        <v>58</v>
      </c>
      <c r="B50" s="12">
        <v>1</v>
      </c>
      <c r="C50" s="17" t="s">
        <v>78</v>
      </c>
      <c r="D50" s="12">
        <v>1</v>
      </c>
      <c r="E50" s="13">
        <v>42496</v>
      </c>
      <c r="F50" s="3" t="s">
        <v>12</v>
      </c>
      <c r="G50" s="3">
        <v>4</v>
      </c>
      <c r="H50" s="3">
        <v>18</v>
      </c>
      <c r="I50" s="3">
        <f>88.41*4</f>
        <v>353.64</v>
      </c>
      <c r="J50" s="5">
        <v>6008</v>
      </c>
      <c r="K50" s="6" t="s">
        <v>143</v>
      </c>
    </row>
    <row r="51" spans="1:11">
      <c r="A51" s="12" t="s">
        <v>59</v>
      </c>
      <c r="B51" s="12">
        <v>1</v>
      </c>
      <c r="C51" s="17" t="s">
        <v>79</v>
      </c>
      <c r="D51" s="12">
        <v>1</v>
      </c>
      <c r="E51" s="13">
        <v>42496</v>
      </c>
      <c r="F51" s="3" t="s">
        <v>12</v>
      </c>
      <c r="G51" s="3">
        <v>33</v>
      </c>
      <c r="H51" s="3">
        <v>120.36</v>
      </c>
      <c r="I51" s="3">
        <f>88.41*33</f>
        <v>2917.5299999999997</v>
      </c>
      <c r="J51" s="5">
        <v>60340</v>
      </c>
      <c r="K51" s="6" t="s">
        <v>144</v>
      </c>
    </row>
    <row r="52" spans="1:11">
      <c r="A52" s="12" t="s">
        <v>60</v>
      </c>
      <c r="B52" s="12">
        <v>1</v>
      </c>
      <c r="C52" s="17" t="s">
        <v>80</v>
      </c>
      <c r="D52" s="12">
        <v>1</v>
      </c>
      <c r="E52" s="13">
        <v>42496</v>
      </c>
      <c r="F52" s="3" t="s">
        <v>12</v>
      </c>
      <c r="G52" s="3">
        <v>3</v>
      </c>
      <c r="H52" s="3">
        <v>13.5</v>
      </c>
      <c r="I52" s="3">
        <f>88.41*3</f>
        <v>265.23</v>
      </c>
      <c r="J52" s="5">
        <v>4506</v>
      </c>
      <c r="K52" s="6" t="s">
        <v>145</v>
      </c>
    </row>
    <row r="53" spans="1:11">
      <c r="A53" s="12" t="s">
        <v>61</v>
      </c>
      <c r="B53" s="12">
        <v>1</v>
      </c>
      <c r="C53" s="17" t="s">
        <v>81</v>
      </c>
      <c r="D53" s="12">
        <v>1</v>
      </c>
      <c r="E53" s="13">
        <v>42496</v>
      </c>
      <c r="F53" s="3" t="s">
        <v>12</v>
      </c>
      <c r="G53" s="3">
        <v>4</v>
      </c>
      <c r="H53" s="3">
        <v>18</v>
      </c>
      <c r="I53" s="3">
        <f>88.41*4</f>
        <v>353.64</v>
      </c>
      <c r="J53" s="5">
        <v>6008</v>
      </c>
      <c r="K53" s="6" t="s">
        <v>146</v>
      </c>
    </row>
    <row r="54" spans="1:11">
      <c r="A54" s="12" t="s">
        <v>62</v>
      </c>
      <c r="B54" s="12">
        <v>1</v>
      </c>
      <c r="C54" s="17" t="s">
        <v>82</v>
      </c>
      <c r="D54" s="12">
        <v>1</v>
      </c>
      <c r="E54" s="13">
        <v>42496</v>
      </c>
      <c r="F54" s="3" t="s">
        <v>12</v>
      </c>
      <c r="G54" s="3">
        <v>4</v>
      </c>
      <c r="H54" s="3">
        <v>34</v>
      </c>
      <c r="I54" s="3">
        <f>88.41*4</f>
        <v>353.64</v>
      </c>
      <c r="J54" s="5">
        <v>6680</v>
      </c>
      <c r="K54" s="6" t="s">
        <v>147</v>
      </c>
    </row>
    <row r="55" spans="1:11">
      <c r="A55" s="12" t="s">
        <v>63</v>
      </c>
      <c r="B55" s="12">
        <v>1</v>
      </c>
      <c r="C55" s="17" t="s">
        <v>83</v>
      </c>
      <c r="D55" s="12">
        <v>1</v>
      </c>
      <c r="E55" s="13">
        <v>42496</v>
      </c>
      <c r="F55" s="3" t="s">
        <v>12</v>
      </c>
      <c r="G55" s="3">
        <v>28</v>
      </c>
      <c r="H55" s="3">
        <v>80</v>
      </c>
      <c r="I55" s="3">
        <f>88.41*28</f>
        <v>2475.48</v>
      </c>
      <c r="J55" s="5">
        <v>52081</v>
      </c>
      <c r="K55" s="6" t="s">
        <v>148</v>
      </c>
    </row>
    <row r="56" spans="1:11">
      <c r="A56" s="12" t="s">
        <v>64</v>
      </c>
      <c r="B56" s="12">
        <v>1</v>
      </c>
      <c r="C56" s="17" t="s">
        <v>84</v>
      </c>
      <c r="D56" s="12">
        <v>1</v>
      </c>
      <c r="E56" s="13">
        <v>42496</v>
      </c>
      <c r="F56" s="3" t="s">
        <v>12</v>
      </c>
      <c r="G56" s="3">
        <v>28</v>
      </c>
      <c r="H56" s="3">
        <v>80</v>
      </c>
      <c r="I56" s="3">
        <f>88.41*28</f>
        <v>2475.48</v>
      </c>
      <c r="J56" s="5">
        <v>52081</v>
      </c>
      <c r="K56" s="6" t="s">
        <v>149</v>
      </c>
    </row>
    <row r="57" spans="1:11">
      <c r="A57" s="12" t="s">
        <v>65</v>
      </c>
      <c r="B57" s="12">
        <v>1</v>
      </c>
      <c r="C57" s="17" t="s">
        <v>85</v>
      </c>
      <c r="D57" s="12">
        <v>1</v>
      </c>
      <c r="E57" s="13">
        <v>42496</v>
      </c>
      <c r="F57" s="3" t="s">
        <v>12</v>
      </c>
      <c r="G57" s="3">
        <v>4</v>
      </c>
      <c r="H57" s="3">
        <v>34</v>
      </c>
      <c r="I57" s="3">
        <f>88.41*4</f>
        <v>353.64</v>
      </c>
      <c r="J57" s="5">
        <v>6680</v>
      </c>
      <c r="K57" s="6" t="s">
        <v>150</v>
      </c>
    </row>
    <row r="58" spans="1:11">
      <c r="A58" s="12" t="s">
        <v>66</v>
      </c>
      <c r="B58" s="12">
        <v>1</v>
      </c>
      <c r="C58" s="17" t="s">
        <v>86</v>
      </c>
      <c r="D58" s="12">
        <v>1</v>
      </c>
      <c r="E58" s="13">
        <v>42496</v>
      </c>
      <c r="F58" s="3" t="s">
        <v>12</v>
      </c>
      <c r="G58" s="3">
        <v>4</v>
      </c>
      <c r="H58" s="3">
        <v>18</v>
      </c>
      <c r="I58" s="3">
        <f>88.41*4</f>
        <v>353.64</v>
      </c>
      <c r="J58" s="5">
        <v>6008</v>
      </c>
      <c r="K58" s="6" t="s">
        <v>151</v>
      </c>
    </row>
    <row r="59" spans="1:11">
      <c r="A59" s="12" t="s">
        <v>67</v>
      </c>
      <c r="B59" s="12">
        <v>1</v>
      </c>
      <c r="C59" s="17" t="s">
        <v>87</v>
      </c>
      <c r="D59" s="12">
        <v>1</v>
      </c>
      <c r="E59" s="13">
        <v>42496</v>
      </c>
      <c r="F59" s="3" t="s">
        <v>12</v>
      </c>
      <c r="G59" s="3">
        <v>3</v>
      </c>
      <c r="H59" s="3">
        <v>13.5</v>
      </c>
      <c r="I59" s="3">
        <f>88.41*3</f>
        <v>265.23</v>
      </c>
      <c r="J59" s="5">
        <v>4506</v>
      </c>
      <c r="K59" s="6" t="s">
        <v>152</v>
      </c>
    </row>
    <row r="60" spans="1:11">
      <c r="A60" s="12" t="s">
        <v>68</v>
      </c>
      <c r="B60" s="12">
        <v>1</v>
      </c>
      <c r="C60" s="17" t="s">
        <v>88</v>
      </c>
      <c r="D60" s="12">
        <v>1</v>
      </c>
      <c r="E60" s="13">
        <v>42496</v>
      </c>
      <c r="F60" s="3" t="s">
        <v>12</v>
      </c>
      <c r="G60" s="3">
        <v>31</v>
      </c>
      <c r="H60" s="3">
        <v>142.65</v>
      </c>
      <c r="I60" s="3">
        <f>88.41*31</f>
        <v>2740.71</v>
      </c>
      <c r="J60" s="5">
        <v>58649</v>
      </c>
      <c r="K60" s="6" t="s">
        <v>153</v>
      </c>
    </row>
    <row r="61" spans="1:11">
      <c r="A61" s="12" t="s">
        <v>69</v>
      </c>
      <c r="B61" s="12">
        <v>1</v>
      </c>
      <c r="C61" s="17" t="s">
        <v>89</v>
      </c>
      <c r="D61" s="12">
        <v>1</v>
      </c>
      <c r="E61" s="13">
        <v>42496</v>
      </c>
      <c r="F61" s="3" t="s">
        <v>12</v>
      </c>
      <c r="G61" s="3">
        <v>1</v>
      </c>
      <c r="H61" s="3">
        <v>4.5</v>
      </c>
      <c r="I61" s="3">
        <f>88.41</f>
        <v>88.41</v>
      </c>
      <c r="J61" s="5">
        <v>1502</v>
      </c>
      <c r="K61" s="6" t="s">
        <v>154</v>
      </c>
    </row>
    <row r="62" spans="1:11">
      <c r="A62" s="12" t="s">
        <v>70</v>
      </c>
      <c r="B62" s="12">
        <v>1</v>
      </c>
      <c r="C62" s="17" t="s">
        <v>90</v>
      </c>
      <c r="D62" s="12">
        <v>1</v>
      </c>
      <c r="E62" s="13">
        <v>42496</v>
      </c>
      <c r="F62" s="3" t="s">
        <v>12</v>
      </c>
      <c r="G62" s="3">
        <v>4</v>
      </c>
      <c r="H62" s="3">
        <v>18</v>
      </c>
      <c r="I62" s="3">
        <f>88.41*4</f>
        <v>353.64</v>
      </c>
      <c r="J62" s="5">
        <v>6008</v>
      </c>
      <c r="K62" s="6" t="s">
        <v>155</v>
      </c>
    </row>
    <row r="63" spans="1:11">
      <c r="A63" s="12" t="s">
        <v>71</v>
      </c>
      <c r="B63" s="12">
        <v>1</v>
      </c>
      <c r="C63" s="17" t="s">
        <v>91</v>
      </c>
      <c r="D63" s="12">
        <v>1</v>
      </c>
      <c r="E63" s="13">
        <v>42496</v>
      </c>
      <c r="F63" s="3" t="s">
        <v>12</v>
      </c>
      <c r="G63" s="3">
        <v>4</v>
      </c>
      <c r="H63" s="3">
        <v>18</v>
      </c>
      <c r="I63" s="3">
        <f>88.41*4</f>
        <v>353.64</v>
      </c>
      <c r="J63" s="5">
        <v>6008</v>
      </c>
      <c r="K63" s="6" t="s">
        <v>156</v>
      </c>
    </row>
    <row r="64" spans="1:11">
      <c r="A64" s="12" t="s">
        <v>72</v>
      </c>
      <c r="B64" s="12">
        <v>1</v>
      </c>
      <c r="C64" s="17" t="s">
        <v>92</v>
      </c>
      <c r="D64" s="12">
        <v>1</v>
      </c>
      <c r="E64" s="13">
        <v>42496</v>
      </c>
      <c r="F64" s="3" t="s">
        <v>12</v>
      </c>
      <c r="G64" s="3">
        <v>52</v>
      </c>
      <c r="H64" s="3">
        <v>80</v>
      </c>
      <c r="I64" s="3">
        <f>88.41*52</f>
        <v>4597.32</v>
      </c>
      <c r="J64" s="5">
        <v>83589</v>
      </c>
      <c r="K64" s="6" t="s">
        <v>157</v>
      </c>
    </row>
    <row r="65" spans="1:11">
      <c r="A65" s="12" t="s">
        <v>73</v>
      </c>
      <c r="B65" s="12">
        <v>1</v>
      </c>
      <c r="C65" s="17" t="s">
        <v>93</v>
      </c>
      <c r="D65" s="12">
        <v>1</v>
      </c>
      <c r="E65" s="13">
        <v>42496</v>
      </c>
      <c r="F65" s="3" t="s">
        <v>12</v>
      </c>
      <c r="G65" s="3">
        <v>23</v>
      </c>
      <c r="H65" s="3">
        <v>64.25</v>
      </c>
      <c r="I65" s="3">
        <f>88.41*23</f>
        <v>2033.4299999999998</v>
      </c>
      <c r="J65" s="5">
        <v>44854</v>
      </c>
      <c r="K65" s="6" t="s">
        <v>158</v>
      </c>
    </row>
    <row r="66" spans="1:11">
      <c r="A66" s="12" t="s">
        <v>14</v>
      </c>
      <c r="B66" s="12">
        <v>0</v>
      </c>
      <c r="C66" s="4" t="s">
        <v>94</v>
      </c>
      <c r="D66" s="12">
        <v>1</v>
      </c>
      <c r="E66" s="13">
        <v>42496</v>
      </c>
      <c r="F66" s="3" t="s">
        <v>102</v>
      </c>
      <c r="G66" s="3">
        <v>2184</v>
      </c>
      <c r="H66" s="3">
        <v>0</v>
      </c>
      <c r="I66" s="3">
        <f>45.78*1920+62.07*264</f>
        <v>104284.08</v>
      </c>
      <c r="J66" s="5">
        <v>304781</v>
      </c>
      <c r="K66" s="6" t="s">
        <v>159</v>
      </c>
    </row>
    <row r="67" spans="1:11">
      <c r="A67" s="12" t="s">
        <v>74</v>
      </c>
      <c r="B67" s="12">
        <v>1</v>
      </c>
      <c r="C67" s="4" t="s">
        <v>95</v>
      </c>
      <c r="D67" s="12">
        <v>1</v>
      </c>
      <c r="E67" s="13">
        <v>42495</v>
      </c>
      <c r="F67" s="3" t="s">
        <v>12</v>
      </c>
      <c r="G67" s="3">
        <v>4</v>
      </c>
      <c r="H67" s="3">
        <v>18</v>
      </c>
      <c r="I67" s="3">
        <f>80.5*4</f>
        <v>322</v>
      </c>
      <c r="J67" s="5">
        <v>5809</v>
      </c>
      <c r="K67" s="6" t="s">
        <v>160</v>
      </c>
    </row>
    <row r="68" spans="1:11">
      <c r="A68" s="12" t="s">
        <v>75</v>
      </c>
      <c r="B68" s="12">
        <v>1</v>
      </c>
      <c r="C68" s="4" t="s">
        <v>15</v>
      </c>
      <c r="D68" s="12">
        <v>1</v>
      </c>
      <c r="E68" s="13">
        <v>42500</v>
      </c>
      <c r="F68" s="3" t="s">
        <v>12</v>
      </c>
      <c r="G68" s="3">
        <v>14</v>
      </c>
      <c r="H68" s="3">
        <v>114.91</v>
      </c>
      <c r="I68" s="3">
        <f>78.97*14</f>
        <v>1105.58</v>
      </c>
      <c r="J68" s="5">
        <v>22375</v>
      </c>
      <c r="K68" s="6" t="s">
        <v>161</v>
      </c>
    </row>
    <row r="69" spans="1:11">
      <c r="A69" s="12" t="s">
        <v>76</v>
      </c>
      <c r="B69" s="12">
        <v>1</v>
      </c>
      <c r="C69" s="4" t="s">
        <v>16</v>
      </c>
      <c r="D69" s="12">
        <v>1</v>
      </c>
      <c r="E69" s="13">
        <v>42500</v>
      </c>
      <c r="F69" s="3" t="s">
        <v>12</v>
      </c>
      <c r="G69" s="3">
        <v>2</v>
      </c>
      <c r="H69" s="3">
        <v>31.59</v>
      </c>
      <c r="I69" s="3">
        <f>78.97*2</f>
        <v>157.94</v>
      </c>
      <c r="J69" s="5">
        <v>3834</v>
      </c>
      <c r="K69" s="6" t="s">
        <v>162</v>
      </c>
    </row>
    <row r="70" spans="1:11">
      <c r="A70" s="12" t="s">
        <v>77</v>
      </c>
      <c r="B70" s="12">
        <v>1</v>
      </c>
      <c r="C70" s="4" t="s">
        <v>17</v>
      </c>
      <c r="D70" s="12">
        <v>1</v>
      </c>
      <c r="E70" s="13">
        <v>42500</v>
      </c>
      <c r="F70" s="3" t="s">
        <v>12</v>
      </c>
      <c r="G70" s="3">
        <v>2</v>
      </c>
      <c r="H70" s="3">
        <v>67.400000000000006</v>
      </c>
      <c r="I70" s="3">
        <f>102.68*2</f>
        <v>205.36</v>
      </c>
      <c r="J70" s="5">
        <v>5636</v>
      </c>
      <c r="K70" s="6" t="s">
        <v>163</v>
      </c>
    </row>
    <row r="71" spans="1:11">
      <c r="A71" s="12" t="s">
        <v>78</v>
      </c>
      <c r="B71" s="12">
        <v>1</v>
      </c>
      <c r="C71" s="12" t="s">
        <v>96</v>
      </c>
      <c r="D71" s="12">
        <v>1</v>
      </c>
      <c r="E71" s="13">
        <v>42508</v>
      </c>
      <c r="F71" s="3" t="s">
        <v>12</v>
      </c>
      <c r="G71" s="3">
        <v>6</v>
      </c>
      <c r="H71" s="3">
        <v>27</v>
      </c>
      <c r="I71" s="3">
        <f>69.33*6</f>
        <v>415.98</v>
      </c>
      <c r="J71" s="5">
        <v>8289</v>
      </c>
      <c r="K71" s="6" t="s">
        <v>164</v>
      </c>
    </row>
    <row r="72" spans="1:11">
      <c r="A72" s="12" t="s">
        <v>79</v>
      </c>
      <c r="B72" s="12">
        <v>1</v>
      </c>
      <c r="C72" s="12" t="s">
        <v>97</v>
      </c>
      <c r="D72" s="12">
        <v>1</v>
      </c>
      <c r="E72" s="13">
        <v>42508</v>
      </c>
      <c r="F72" s="3" t="s">
        <v>12</v>
      </c>
      <c r="G72" s="3">
        <v>4</v>
      </c>
      <c r="H72" s="3">
        <v>18</v>
      </c>
      <c r="I72" s="3">
        <f>70.49*4</f>
        <v>281.95999999999998</v>
      </c>
      <c r="J72" s="5">
        <v>5557</v>
      </c>
      <c r="K72" s="6" t="s">
        <v>165</v>
      </c>
    </row>
    <row r="73" spans="1:11">
      <c r="A73" s="12" t="s">
        <v>80</v>
      </c>
      <c r="B73" s="12">
        <v>1</v>
      </c>
      <c r="C73" s="4" t="s">
        <v>98</v>
      </c>
      <c r="D73" s="12">
        <v>1</v>
      </c>
      <c r="E73" s="13">
        <v>42510</v>
      </c>
      <c r="F73" s="3" t="s">
        <v>12</v>
      </c>
      <c r="G73" s="3">
        <v>16</v>
      </c>
      <c r="H73" s="3">
        <v>91.81</v>
      </c>
      <c r="I73" s="3">
        <f>60.36*16</f>
        <v>965.76</v>
      </c>
      <c r="J73" s="5">
        <v>22035</v>
      </c>
      <c r="K73" s="6" t="s">
        <v>166</v>
      </c>
    </row>
    <row r="74" spans="1:11">
      <c r="A74" s="12" t="s">
        <v>81</v>
      </c>
      <c r="B74" s="12">
        <v>1</v>
      </c>
      <c r="C74" s="4" t="s">
        <v>99</v>
      </c>
      <c r="D74" s="12">
        <v>1</v>
      </c>
      <c r="E74" s="13">
        <v>42510</v>
      </c>
      <c r="F74" s="3" t="s">
        <v>12</v>
      </c>
      <c r="G74" s="3">
        <v>44</v>
      </c>
      <c r="H74" s="3">
        <v>261.93</v>
      </c>
      <c r="I74" s="3">
        <f>60.36*44</f>
        <v>2655.84</v>
      </c>
      <c r="J74" s="5">
        <v>60995</v>
      </c>
      <c r="K74" s="6" t="s">
        <v>167</v>
      </c>
    </row>
    <row r="75" spans="1:11">
      <c r="A75" s="12" t="s">
        <v>82</v>
      </c>
      <c r="B75" s="12">
        <v>1</v>
      </c>
      <c r="C75" s="4" t="s">
        <v>100</v>
      </c>
      <c r="D75" s="12">
        <v>1</v>
      </c>
      <c r="E75" s="13">
        <v>42510</v>
      </c>
      <c r="F75" s="3" t="s">
        <v>12</v>
      </c>
      <c r="G75" s="3">
        <v>48</v>
      </c>
      <c r="H75" s="3">
        <v>246</v>
      </c>
      <c r="I75" s="3">
        <f>60.36*48</f>
        <v>2897.2799999999997</v>
      </c>
      <c r="J75" s="5">
        <v>64872</v>
      </c>
      <c r="K75" s="6" t="s">
        <v>168</v>
      </c>
    </row>
    <row r="76" spans="1:11">
      <c r="A76" s="12" t="s">
        <v>83</v>
      </c>
      <c r="B76" s="12">
        <v>1</v>
      </c>
      <c r="C76" s="4" t="s">
        <v>101</v>
      </c>
      <c r="D76" s="12">
        <v>1</v>
      </c>
      <c r="E76" s="13">
        <v>42510</v>
      </c>
      <c r="F76" s="3" t="s">
        <v>12</v>
      </c>
      <c r="G76" s="3">
        <v>20</v>
      </c>
      <c r="H76" s="3">
        <v>105.02</v>
      </c>
      <c r="I76" s="3">
        <f>60.36*20</f>
        <v>1207.2</v>
      </c>
      <c r="J76" s="5">
        <v>27135</v>
      </c>
      <c r="K76" s="6" t="s">
        <v>169</v>
      </c>
    </row>
    <row r="77" spans="1:11">
      <c r="A77" s="7" t="s">
        <v>13</v>
      </c>
      <c r="B77" s="8">
        <f>SUM(B10:B76)</f>
        <v>66</v>
      </c>
      <c r="C77" s="9"/>
      <c r="D77" s="8">
        <f>SUM(D10:D76)</f>
        <v>67</v>
      </c>
      <c r="E77" s="9"/>
      <c r="F77" s="14"/>
      <c r="G77" s="15">
        <f>SUM(G10:G76)</f>
        <v>3291</v>
      </c>
      <c r="H77" s="10">
        <f>SUM(H10:H76)</f>
        <v>3513.72</v>
      </c>
      <c r="I77" s="10">
        <f>SUM(I10:I76)</f>
        <v>200717.67999999996</v>
      </c>
      <c r="J77" s="11">
        <f>SUM(J10:J76)</f>
        <v>2046281</v>
      </c>
    </row>
  </sheetData>
  <sheetProtection password="E809" sheet="1" objects="1" scenarios="1"/>
  <mergeCells count="3">
    <mergeCell ref="D3:H3"/>
    <mergeCell ref="C4:I4"/>
    <mergeCell ref="C5:I5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2016-06-08T23:41:00Z</cp:lastPrinted>
  <dcterms:created xsi:type="dcterms:W3CDTF">2015-02-03T16:04:15Z</dcterms:created>
  <dcterms:modified xsi:type="dcterms:W3CDTF">2016-06-08T23:44:01Z</dcterms:modified>
</cp:coreProperties>
</file>