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14700" windowHeight="7680"/>
  </bookViews>
  <sheets>
    <sheet name="marzo" sheetId="8" r:id="rId1"/>
  </sheets>
  <definedNames>
    <definedName name="_xlnm.Print_Area" localSheetId="0">marzo!$A$1:$K$39</definedName>
  </definedNames>
  <calcPr calcId="125725"/>
</workbook>
</file>

<file path=xl/calcChain.xml><?xml version="1.0" encoding="utf-8"?>
<calcChain xmlns="http://schemas.openxmlformats.org/spreadsheetml/2006/main">
  <c r="I36" i="8"/>
  <c r="I35"/>
  <c r="I34"/>
  <c r="I33"/>
  <c r="I32"/>
  <c r="I31"/>
  <c r="I30"/>
  <c r="I28"/>
  <c r="I25"/>
  <c r="I24"/>
  <c r="I23"/>
  <c r="I22"/>
  <c r="I21"/>
  <c r="I20"/>
  <c r="I19"/>
  <c r="I16"/>
  <c r="I15"/>
  <c r="I14"/>
  <c r="I13"/>
  <c r="I12"/>
  <c r="I11"/>
  <c r="G20"/>
  <c r="G38" l="1"/>
  <c r="B38"/>
  <c r="D38"/>
  <c r="I38" l="1"/>
  <c r="J38"/>
  <c r="H38"/>
</calcChain>
</file>

<file path=xl/sharedStrings.xml><?xml version="1.0" encoding="utf-8"?>
<sst xmlns="http://schemas.openxmlformats.org/spreadsheetml/2006/main" count="125" uniqueCount="94">
  <si>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</si>
  <si>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</si>
  <si>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</si>
  <si>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</si>
  <si>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</si>
  <si>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</si>
  <si>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</si>
  <si>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</si>
  <si>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</si>
  <si>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</si>
  <si>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</si>
  <si>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</si>
  <si>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</si>
  <si>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</si>
  <si>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</si>
  <si>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N/A</t>
  </si>
  <si>
    <t>433/16</t>
  </si>
  <si>
    <t>434/16</t>
  </si>
  <si>
    <t>435/16</t>
  </si>
  <si>
    <t>436/16</t>
  </si>
  <si>
    <t>437/16</t>
  </si>
  <si>
    <t>438/16</t>
  </si>
  <si>
    <t>439/16</t>
  </si>
  <si>
    <t>440/16</t>
  </si>
  <si>
    <t>441/16</t>
  </si>
  <si>
    <t>442/16</t>
  </si>
  <si>
    <t>443/16</t>
  </si>
  <si>
    <t>444/16</t>
  </si>
  <si>
    <t>445/16</t>
  </si>
  <si>
    <t>446/16</t>
  </si>
  <si>
    <t>447/16</t>
  </si>
  <si>
    <t>448/16</t>
  </si>
  <si>
    <t>449/16</t>
  </si>
  <si>
    <t>OBRA NUEVA COMERCIAL</t>
  </si>
  <si>
    <t>429/16</t>
  </si>
  <si>
    <t>453/16</t>
  </si>
  <si>
    <t>454/16</t>
  </si>
  <si>
    <t>430/16</t>
  </si>
  <si>
    <t>455/16</t>
  </si>
  <si>
    <t>431/16</t>
  </si>
  <si>
    <t>456/16</t>
  </si>
  <si>
    <t>432/16</t>
  </si>
  <si>
    <t>457/16</t>
  </si>
  <si>
    <t>458/16</t>
  </si>
  <si>
    <t>459/16</t>
  </si>
  <si>
    <t>460/16</t>
  </si>
  <si>
    <t>461/16</t>
  </si>
  <si>
    <t>462/16</t>
  </si>
  <si>
    <t>463/16</t>
  </si>
  <si>
    <t>464/16</t>
  </si>
  <si>
    <t>465/16</t>
  </si>
  <si>
    <t>466/16</t>
  </si>
  <si>
    <t>467/16</t>
  </si>
  <si>
    <t>468/16</t>
  </si>
  <si>
    <t>469/16</t>
  </si>
  <si>
    <t>470/16</t>
  </si>
  <si>
    <t>471/16</t>
  </si>
  <si>
    <t>450/16</t>
  </si>
  <si>
    <t>472/16</t>
  </si>
  <si>
    <t>451/16 AL 455/16</t>
  </si>
  <si>
    <t>473/16</t>
  </si>
  <si>
    <t>474/16</t>
  </si>
  <si>
    <t>475/16</t>
  </si>
  <si>
    <t>476/16 AL 478/16</t>
  </si>
  <si>
    <t>REVALIDACION</t>
  </si>
  <si>
    <t>ALINEAMIENTO</t>
  </si>
  <si>
    <t>REGISTRO DE PLANOS</t>
  </si>
  <si>
    <t>2403458 AL 2403462</t>
  </si>
  <si>
    <t>2429916, 2429917</t>
  </si>
  <si>
    <t>2377973 AL 2377977</t>
  </si>
  <si>
    <t>2429827 AL 2429831</t>
  </si>
  <si>
    <t>2429900 AL 2429905</t>
  </si>
  <si>
    <t>2436419 AL 2436420</t>
  </si>
  <si>
    <t>2436458 AL 2436462</t>
  </si>
  <si>
    <t>2436454, 2436455</t>
  </si>
  <si>
    <t>2436456, 2436457</t>
  </si>
  <si>
    <t>2446013 AL 2446018</t>
  </si>
  <si>
    <t>2446007 AL 2446012</t>
  </si>
  <si>
    <t>2433207 AL 2433212</t>
  </si>
  <si>
    <t>2433201 AL 2433206</t>
  </si>
  <si>
    <t>2433195 AL 2433200</t>
  </si>
  <si>
    <t>2433189 AL 2433194</t>
  </si>
  <si>
    <t>2433183 AL 2433188</t>
  </si>
  <si>
    <t>2446028, 2446029</t>
  </si>
  <si>
    <t>2446087 AL2446092</t>
  </si>
  <si>
    <t xml:space="preserve">2448994 AL 2448998 </t>
  </si>
  <si>
    <t>2448979 AL 2448983</t>
  </si>
  <si>
    <t>2448989 AL 2448993</t>
  </si>
  <si>
    <t>2448984 AL 2448988</t>
  </si>
  <si>
    <t>2432283 AL 2432287</t>
  </si>
  <si>
    <t>2448883 AL 2448885</t>
  </si>
  <si>
    <t>2448886 AL 2448888</t>
  </si>
  <si>
    <t>ALBERCAS</t>
  </si>
  <si>
    <t>EN  MARZO  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</si>
</sst>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8"/>
  <sheetViews>
    <sheetView tabSelected="1" topLeftCell="A22" workbookViewId="0">
      <selection activeCell="C9" sqref="C9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17" t="s">
        <v>0</v>
      </c>
      <c r="C3" s="17"/>
      <c r="D3" s="17"/>
      <c r="E3" s="17"/>
      <c r="F3" s="17"/>
      <c r="G3" s="17"/>
      <c r="H3" s="17"/>
      <c r="I3" s="17"/>
      <c r="J3" s="17"/>
    </row>
    <row r="4" spans="1:11" ht="20.25">
      <c r="B4" s="17" t="s">
        <v>1</v>
      </c>
      <c r="C4" s="17"/>
      <c r="D4" s="17"/>
      <c r="E4" s="17"/>
      <c r="F4" s="17"/>
      <c r="G4" s="17"/>
      <c r="H4" s="17"/>
      <c r="I4" s="17"/>
      <c r="J4" s="17"/>
    </row>
    <row r="5" spans="1:11" ht="20.25">
      <c r="B5" s="17" t="s">
        <v>93</v>
      </c>
      <c r="C5" s="17"/>
      <c r="D5" s="17"/>
      <c r="E5" s="17"/>
      <c r="F5" s="17"/>
      <c r="G5" s="17"/>
      <c r="H5" s="17"/>
      <c r="I5" s="17"/>
      <c r="J5" s="17"/>
    </row>
    <row r="8" spans="1:11" ht="25.5">
      <c r="A8" s="15" t="s">
        <v>2</v>
      </c>
      <c r="B8" s="15" t="s">
        <v>3</v>
      </c>
      <c r="C8" s="15" t="s">
        <v>4</v>
      </c>
      <c r="D8" s="15" t="s">
        <v>5</v>
      </c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</row>
    <row r="9" spans="1:11" ht="5.25" customHeight="1"/>
    <row r="10" spans="1:11">
      <c r="A10" s="11" t="s">
        <v>34</v>
      </c>
      <c r="B10" s="11">
        <v>1</v>
      </c>
      <c r="C10" s="11" t="s">
        <v>35</v>
      </c>
      <c r="D10" s="11">
        <v>1</v>
      </c>
      <c r="E10" s="12">
        <v>42431</v>
      </c>
      <c r="F10" s="2" t="s">
        <v>13</v>
      </c>
      <c r="G10" s="2">
        <v>0</v>
      </c>
      <c r="H10" s="2">
        <v>100</v>
      </c>
      <c r="I10" s="2">
        <v>746.5</v>
      </c>
      <c r="J10" s="4">
        <v>40170</v>
      </c>
      <c r="K10" s="5" t="s">
        <v>67</v>
      </c>
    </row>
    <row r="11" spans="1:11">
      <c r="A11" s="2" t="s">
        <v>15</v>
      </c>
      <c r="B11" s="11">
        <v>0</v>
      </c>
      <c r="C11" s="2" t="s">
        <v>36</v>
      </c>
      <c r="D11" s="11">
        <v>1</v>
      </c>
      <c r="E11" s="12">
        <v>42439</v>
      </c>
      <c r="F11" s="2" t="s">
        <v>64</v>
      </c>
      <c r="G11" s="2">
        <v>19</v>
      </c>
      <c r="H11" s="2">
        <v>0</v>
      </c>
      <c r="I11" s="2">
        <f>64.1*19</f>
        <v>1217.8999999999999</v>
      </c>
      <c r="J11" s="4">
        <v>5432</v>
      </c>
      <c r="K11" s="2" t="s">
        <v>68</v>
      </c>
    </row>
    <row r="12" spans="1:11">
      <c r="A12" s="2" t="s">
        <v>37</v>
      </c>
      <c r="B12" s="11">
        <v>1</v>
      </c>
      <c r="C12" s="2" t="s">
        <v>38</v>
      </c>
      <c r="D12" s="11">
        <v>1</v>
      </c>
      <c r="E12" s="12">
        <v>42437</v>
      </c>
      <c r="F12" s="2" t="s">
        <v>64</v>
      </c>
      <c r="G12" s="2">
        <v>4</v>
      </c>
      <c r="H12" s="2">
        <v>48</v>
      </c>
      <c r="I12" s="2">
        <f>79.13*2+69.14*2</f>
        <v>296.53999999999996</v>
      </c>
      <c r="J12" s="4">
        <v>4966</v>
      </c>
      <c r="K12" s="2" t="s">
        <v>69</v>
      </c>
    </row>
    <row r="13" spans="1:11">
      <c r="A13" s="2" t="s">
        <v>39</v>
      </c>
      <c r="B13" s="11">
        <v>1</v>
      </c>
      <c r="C13" s="2" t="s">
        <v>40</v>
      </c>
      <c r="D13" s="11">
        <v>1</v>
      </c>
      <c r="E13" s="12">
        <v>42437</v>
      </c>
      <c r="F13" s="2" t="s">
        <v>13</v>
      </c>
      <c r="G13" s="2">
        <v>96</v>
      </c>
      <c r="H13" s="2">
        <v>226</v>
      </c>
      <c r="I13" s="2">
        <f>556.66*8</f>
        <v>4453.28</v>
      </c>
      <c r="J13" s="4">
        <v>96445</v>
      </c>
      <c r="K13" s="2" t="s">
        <v>70</v>
      </c>
    </row>
    <row r="14" spans="1:11">
      <c r="A14" s="2" t="s">
        <v>41</v>
      </c>
      <c r="B14" s="11">
        <v>1</v>
      </c>
      <c r="C14" s="11" t="s">
        <v>42</v>
      </c>
      <c r="D14" s="11">
        <v>1</v>
      </c>
      <c r="E14" s="12">
        <v>42439</v>
      </c>
      <c r="F14" s="2" t="s">
        <v>13</v>
      </c>
      <c r="G14" s="2">
        <v>128</v>
      </c>
      <c r="H14" s="2">
        <v>91.96</v>
      </c>
      <c r="I14" s="2">
        <f>954.4*8</f>
        <v>7635.2</v>
      </c>
      <c r="J14" s="4">
        <v>160684</v>
      </c>
      <c r="K14" s="5" t="s">
        <v>71</v>
      </c>
    </row>
    <row r="15" spans="1:11">
      <c r="A15" s="11" t="s">
        <v>16</v>
      </c>
      <c r="B15" s="11">
        <v>1</v>
      </c>
      <c r="C15" s="11" t="s">
        <v>43</v>
      </c>
      <c r="D15" s="11">
        <v>1</v>
      </c>
      <c r="E15" s="12">
        <v>42443</v>
      </c>
      <c r="F15" s="2" t="s">
        <v>13</v>
      </c>
      <c r="G15" s="2">
        <v>18</v>
      </c>
      <c r="H15" s="2">
        <v>90</v>
      </c>
      <c r="I15" s="2">
        <f>44.48*18</f>
        <v>800.64</v>
      </c>
      <c r="J15" s="4">
        <v>22430</v>
      </c>
      <c r="K15" s="5" t="s">
        <v>72</v>
      </c>
    </row>
    <row r="16" spans="1:11">
      <c r="A16" s="11" t="s">
        <v>17</v>
      </c>
      <c r="B16" s="11">
        <v>1</v>
      </c>
      <c r="C16" s="16" t="s">
        <v>44</v>
      </c>
      <c r="D16" s="11">
        <v>1</v>
      </c>
      <c r="E16" s="12">
        <v>42443</v>
      </c>
      <c r="F16" s="2" t="s">
        <v>13</v>
      </c>
      <c r="G16" s="2">
        <v>34</v>
      </c>
      <c r="H16" s="2">
        <v>166.25</v>
      </c>
      <c r="I16" s="2">
        <f>72.82*34</f>
        <v>2475.8799999999997</v>
      </c>
      <c r="J16" s="4">
        <v>121092</v>
      </c>
      <c r="K16" s="5" t="s">
        <v>73</v>
      </c>
    </row>
    <row r="17" spans="1:11">
      <c r="A17" s="11" t="s">
        <v>18</v>
      </c>
      <c r="B17" s="11">
        <v>1</v>
      </c>
      <c r="C17" s="16" t="s">
        <v>15</v>
      </c>
      <c r="D17" s="11">
        <v>0</v>
      </c>
      <c r="E17" s="12">
        <v>42443</v>
      </c>
      <c r="F17" s="2" t="s">
        <v>65</v>
      </c>
      <c r="G17" s="2">
        <v>0</v>
      </c>
      <c r="H17" s="2">
        <v>270</v>
      </c>
      <c r="I17" s="2">
        <v>0</v>
      </c>
      <c r="J17" s="4">
        <v>22678</v>
      </c>
      <c r="K17" s="5" t="s">
        <v>74</v>
      </c>
    </row>
    <row r="18" spans="1:11">
      <c r="A18" s="11" t="s">
        <v>19</v>
      </c>
      <c r="B18" s="11">
        <v>1</v>
      </c>
      <c r="C18" s="16" t="s">
        <v>15</v>
      </c>
      <c r="D18" s="11">
        <v>0</v>
      </c>
      <c r="E18" s="12">
        <v>42443</v>
      </c>
      <c r="F18" s="2" t="s">
        <v>65</v>
      </c>
      <c r="G18" s="2">
        <v>0</v>
      </c>
      <c r="H18" s="2">
        <v>270</v>
      </c>
      <c r="I18" s="2">
        <v>0</v>
      </c>
      <c r="J18" s="4">
        <v>22678</v>
      </c>
      <c r="K18" s="5" t="s">
        <v>75</v>
      </c>
    </row>
    <row r="19" spans="1:11">
      <c r="A19" s="11" t="s">
        <v>20</v>
      </c>
      <c r="B19" s="11">
        <v>1</v>
      </c>
      <c r="C19" s="16" t="s">
        <v>45</v>
      </c>
      <c r="D19" s="11">
        <v>1</v>
      </c>
      <c r="E19" s="12">
        <v>42444</v>
      </c>
      <c r="F19" s="2" t="s">
        <v>13</v>
      </c>
      <c r="G19" s="2">
        <v>29</v>
      </c>
      <c r="H19" s="2">
        <v>223.88</v>
      </c>
      <c r="I19" s="2">
        <f>80.63*10+96*19</f>
        <v>2630.3</v>
      </c>
      <c r="J19" s="4">
        <v>47895</v>
      </c>
      <c r="K19" s="5" t="s">
        <v>76</v>
      </c>
    </row>
    <row r="20" spans="1:11">
      <c r="A20" s="11" t="s">
        <v>21</v>
      </c>
      <c r="B20" s="11">
        <v>1</v>
      </c>
      <c r="C20" s="3" t="s">
        <v>46</v>
      </c>
      <c r="D20" s="11">
        <v>1</v>
      </c>
      <c r="E20" s="12">
        <v>42444</v>
      </c>
      <c r="F20" s="2" t="s">
        <v>13</v>
      </c>
      <c r="G20" s="2">
        <f>26+15</f>
        <v>41</v>
      </c>
      <c r="H20" s="2">
        <v>209.82</v>
      </c>
      <c r="I20" s="2">
        <f>78.97*26+96*15</f>
        <v>3493.22</v>
      </c>
      <c r="J20" s="4">
        <v>61811</v>
      </c>
      <c r="K20" s="5" t="s">
        <v>77</v>
      </c>
    </row>
    <row r="21" spans="1:11">
      <c r="A21" s="11" t="s">
        <v>22</v>
      </c>
      <c r="B21" s="11">
        <v>1</v>
      </c>
      <c r="C21" s="3" t="s">
        <v>47</v>
      </c>
      <c r="D21" s="11">
        <v>1</v>
      </c>
      <c r="E21" s="12">
        <v>42444</v>
      </c>
      <c r="F21" s="2" t="s">
        <v>13</v>
      </c>
      <c r="G21" s="2">
        <v>63</v>
      </c>
      <c r="H21" s="2">
        <v>186.73</v>
      </c>
      <c r="I21" s="2">
        <f>350.47*10+203.65</f>
        <v>3708.3500000000004</v>
      </c>
      <c r="J21" s="4">
        <v>78829</v>
      </c>
      <c r="K21" s="5" t="s">
        <v>78</v>
      </c>
    </row>
    <row r="22" spans="1:11">
      <c r="A22" s="11" t="s">
        <v>23</v>
      </c>
      <c r="B22" s="11">
        <v>1</v>
      </c>
      <c r="C22" s="3" t="s">
        <v>48</v>
      </c>
      <c r="D22" s="11">
        <v>1</v>
      </c>
      <c r="E22" s="12">
        <v>42444</v>
      </c>
      <c r="F22" s="2" t="s">
        <v>13</v>
      </c>
      <c r="G22" s="2">
        <v>45</v>
      </c>
      <c r="H22" s="2">
        <v>196.77</v>
      </c>
      <c r="I22" s="2">
        <f>350.47*7+203.65</f>
        <v>2656.94</v>
      </c>
      <c r="J22" s="4">
        <v>59021</v>
      </c>
      <c r="K22" s="5" t="s">
        <v>79</v>
      </c>
    </row>
    <row r="23" spans="1:11">
      <c r="A23" s="11" t="s">
        <v>24</v>
      </c>
      <c r="B23" s="11">
        <v>1</v>
      </c>
      <c r="C23" s="3" t="s">
        <v>49</v>
      </c>
      <c r="D23" s="11">
        <v>1</v>
      </c>
      <c r="E23" s="12">
        <v>42444</v>
      </c>
      <c r="F23" s="2" t="s">
        <v>13</v>
      </c>
      <c r="G23" s="2">
        <v>18</v>
      </c>
      <c r="H23" s="2">
        <v>122.42</v>
      </c>
      <c r="I23" s="2">
        <f>350.47*2+203.65*2</f>
        <v>1108.24</v>
      </c>
      <c r="J23" s="4">
        <v>25730</v>
      </c>
      <c r="K23" s="5" t="s">
        <v>80</v>
      </c>
    </row>
    <row r="24" spans="1:11">
      <c r="A24" s="11" t="s">
        <v>25</v>
      </c>
      <c r="B24" s="11">
        <v>1</v>
      </c>
      <c r="C24" s="3" t="s">
        <v>50</v>
      </c>
      <c r="D24" s="11">
        <v>1</v>
      </c>
      <c r="E24" s="12">
        <v>42444</v>
      </c>
      <c r="F24" s="2" t="s">
        <v>13</v>
      </c>
      <c r="G24" s="2">
        <v>27</v>
      </c>
      <c r="H24" s="2">
        <v>148.61000000000001</v>
      </c>
      <c r="I24" s="2">
        <f>350.47*4+203.65</f>
        <v>1605.5300000000002</v>
      </c>
      <c r="J24" s="4">
        <v>36766</v>
      </c>
      <c r="K24" s="5" t="s">
        <v>81</v>
      </c>
    </row>
    <row r="25" spans="1:11">
      <c r="A25" s="11" t="s">
        <v>26</v>
      </c>
      <c r="B25" s="11">
        <v>1</v>
      </c>
      <c r="C25" s="3" t="s">
        <v>51</v>
      </c>
      <c r="D25" s="11">
        <v>1</v>
      </c>
      <c r="E25" s="12">
        <v>42444</v>
      </c>
      <c r="F25" s="2" t="s">
        <v>13</v>
      </c>
      <c r="G25" s="2">
        <v>39</v>
      </c>
      <c r="H25" s="2">
        <v>174.81</v>
      </c>
      <c r="I25" s="2">
        <f>350.47*6+203.65</f>
        <v>2306.4700000000003</v>
      </c>
      <c r="J25" s="4">
        <v>51355</v>
      </c>
      <c r="K25" s="5" t="s">
        <v>82</v>
      </c>
    </row>
    <row r="26" spans="1:11">
      <c r="A26" s="11" t="s">
        <v>27</v>
      </c>
      <c r="B26" s="11">
        <v>1</v>
      </c>
      <c r="C26" s="3" t="s">
        <v>15</v>
      </c>
      <c r="D26" s="11">
        <v>0</v>
      </c>
      <c r="E26" s="12">
        <v>42444</v>
      </c>
      <c r="F26" s="2" t="s">
        <v>65</v>
      </c>
      <c r="G26" s="2">
        <v>0</v>
      </c>
      <c r="H26" s="2">
        <v>10</v>
      </c>
      <c r="I26" s="2">
        <v>0</v>
      </c>
      <c r="J26" s="4">
        <v>840</v>
      </c>
      <c r="K26" s="5" t="s">
        <v>83</v>
      </c>
    </row>
    <row r="27" spans="1:11">
      <c r="A27" s="11" t="s">
        <v>15</v>
      </c>
      <c r="B27" s="11">
        <v>0</v>
      </c>
      <c r="C27" s="3" t="s">
        <v>15</v>
      </c>
      <c r="D27" s="11">
        <v>0</v>
      </c>
      <c r="E27" s="12">
        <v>42445</v>
      </c>
      <c r="F27" s="2" t="s">
        <v>66</v>
      </c>
      <c r="G27" s="2">
        <v>0</v>
      </c>
      <c r="H27" s="2">
        <v>0</v>
      </c>
      <c r="I27" s="2">
        <v>0</v>
      </c>
      <c r="J27" s="4">
        <v>1007</v>
      </c>
      <c r="K27" s="5">
        <v>2434057</v>
      </c>
    </row>
    <row r="28" spans="1:11">
      <c r="A28" s="11" t="s">
        <v>28</v>
      </c>
      <c r="B28" s="11">
        <v>1</v>
      </c>
      <c r="C28" s="3" t="s">
        <v>52</v>
      </c>
      <c r="D28" s="11">
        <v>1</v>
      </c>
      <c r="E28" s="12">
        <v>42446</v>
      </c>
      <c r="F28" s="2" t="s">
        <v>13</v>
      </c>
      <c r="G28" s="2">
        <v>40</v>
      </c>
      <c r="H28" s="2">
        <v>318.92</v>
      </c>
      <c r="I28" s="2">
        <f>124.6*40</f>
        <v>4984</v>
      </c>
      <c r="J28" s="4">
        <v>204935</v>
      </c>
      <c r="K28" s="5" t="s">
        <v>84</v>
      </c>
    </row>
    <row r="29" spans="1:11">
      <c r="A29" s="11" t="s">
        <v>29</v>
      </c>
      <c r="B29" s="11">
        <v>1</v>
      </c>
      <c r="C29" s="3" t="s">
        <v>53</v>
      </c>
      <c r="D29" s="11">
        <v>1</v>
      </c>
      <c r="E29" s="12">
        <v>42459</v>
      </c>
      <c r="F29" s="2" t="s">
        <v>33</v>
      </c>
      <c r="G29" s="2">
        <v>0</v>
      </c>
      <c r="H29" s="2">
        <v>48</v>
      </c>
      <c r="I29" s="2">
        <v>189.7</v>
      </c>
      <c r="J29" s="4">
        <v>36870</v>
      </c>
      <c r="K29" s="5"/>
    </row>
    <row r="30" spans="1:11">
      <c r="A30" s="11" t="s">
        <v>30</v>
      </c>
      <c r="B30" s="11">
        <v>1</v>
      </c>
      <c r="C30" s="3" t="s">
        <v>54</v>
      </c>
      <c r="D30" s="11">
        <v>1</v>
      </c>
      <c r="E30" s="12">
        <v>42460</v>
      </c>
      <c r="F30" s="2" t="s">
        <v>13</v>
      </c>
      <c r="G30" s="2">
        <v>6</v>
      </c>
      <c r="H30" s="2">
        <v>36</v>
      </c>
      <c r="I30" s="2">
        <f>82.4*6</f>
        <v>494.40000000000003</v>
      </c>
      <c r="J30" s="4">
        <v>9160</v>
      </c>
      <c r="K30" s="5" t="s">
        <v>85</v>
      </c>
    </row>
    <row r="31" spans="1:11">
      <c r="A31" s="11" t="s">
        <v>31</v>
      </c>
      <c r="B31" s="11">
        <v>1</v>
      </c>
      <c r="C31" s="3" t="s">
        <v>55</v>
      </c>
      <c r="D31" s="11">
        <v>1</v>
      </c>
      <c r="E31" s="12">
        <v>42460</v>
      </c>
      <c r="F31" s="2" t="s">
        <v>13</v>
      </c>
      <c r="G31" s="2">
        <v>16</v>
      </c>
      <c r="H31" s="2">
        <v>72</v>
      </c>
      <c r="I31" s="2">
        <f>75.6*16</f>
        <v>1209.5999999999999</v>
      </c>
      <c r="J31" s="4">
        <v>22738</v>
      </c>
      <c r="K31" s="5" t="s">
        <v>86</v>
      </c>
    </row>
    <row r="32" spans="1:11">
      <c r="A32" s="11" t="s">
        <v>32</v>
      </c>
      <c r="B32" s="2">
        <v>1</v>
      </c>
      <c r="C32" s="3" t="s">
        <v>56</v>
      </c>
      <c r="D32" s="11">
        <v>1</v>
      </c>
      <c r="E32" s="12">
        <v>42460</v>
      </c>
      <c r="F32" s="2" t="s">
        <v>13</v>
      </c>
      <c r="G32" s="2">
        <v>3</v>
      </c>
      <c r="H32" s="2">
        <v>28.9</v>
      </c>
      <c r="I32" s="2">
        <f>73.4*3</f>
        <v>220.20000000000002</v>
      </c>
      <c r="J32" s="4">
        <v>4868</v>
      </c>
      <c r="K32" s="5" t="s">
        <v>87</v>
      </c>
    </row>
    <row r="33" spans="1:11">
      <c r="A33" s="11" t="s">
        <v>57</v>
      </c>
      <c r="B33" s="2">
        <v>1</v>
      </c>
      <c r="C33" s="3" t="s">
        <v>58</v>
      </c>
      <c r="D33" s="11">
        <v>1</v>
      </c>
      <c r="E33" s="12">
        <v>42460</v>
      </c>
      <c r="F33" s="2" t="s">
        <v>13</v>
      </c>
      <c r="G33" s="2">
        <v>3</v>
      </c>
      <c r="H33" s="2">
        <v>28.59</v>
      </c>
      <c r="I33" s="2">
        <f>73.4*3</f>
        <v>220.20000000000002</v>
      </c>
      <c r="J33" s="4">
        <v>4856</v>
      </c>
      <c r="K33" s="5" t="s">
        <v>88</v>
      </c>
    </row>
    <row r="34" spans="1:11">
      <c r="A34" s="11" t="s">
        <v>59</v>
      </c>
      <c r="B34" s="11">
        <v>5</v>
      </c>
      <c r="C34" s="3" t="s">
        <v>60</v>
      </c>
      <c r="D34" s="11">
        <v>1</v>
      </c>
      <c r="E34" s="12">
        <v>42458</v>
      </c>
      <c r="F34" s="3" t="s">
        <v>13</v>
      </c>
      <c r="G34" s="2">
        <v>168</v>
      </c>
      <c r="H34" s="2">
        <v>1103.27</v>
      </c>
      <c r="I34" s="2">
        <f>88.41*168</f>
        <v>14852.88</v>
      </c>
      <c r="J34" s="4">
        <v>672284</v>
      </c>
      <c r="K34" s="5" t="s">
        <v>89</v>
      </c>
    </row>
    <row r="35" spans="1:11">
      <c r="A35" s="11" t="s">
        <v>15</v>
      </c>
      <c r="B35" s="11">
        <v>0</v>
      </c>
      <c r="C35" s="3" t="s">
        <v>61</v>
      </c>
      <c r="D35" s="11">
        <v>1</v>
      </c>
      <c r="E35" s="12">
        <v>42458</v>
      </c>
      <c r="F35" s="3" t="s">
        <v>13</v>
      </c>
      <c r="G35" s="2">
        <v>53</v>
      </c>
      <c r="H35" s="2">
        <v>0</v>
      </c>
      <c r="I35" s="2">
        <f>43.99*53</f>
        <v>2331.4700000000003</v>
      </c>
      <c r="J35" s="4">
        <v>32494</v>
      </c>
      <c r="K35" s="5" t="s">
        <v>90</v>
      </c>
    </row>
    <row r="36" spans="1:11">
      <c r="A36" s="11" t="s">
        <v>15</v>
      </c>
      <c r="B36" s="11">
        <v>0</v>
      </c>
      <c r="C36" s="3" t="s">
        <v>62</v>
      </c>
      <c r="D36" s="11">
        <v>1</v>
      </c>
      <c r="E36" s="12">
        <v>42459</v>
      </c>
      <c r="F36" s="3" t="s">
        <v>13</v>
      </c>
      <c r="G36" s="2">
        <v>53</v>
      </c>
      <c r="H36" s="2">
        <v>0</v>
      </c>
      <c r="I36" s="2">
        <f>43.99*53</f>
        <v>2331.4700000000003</v>
      </c>
      <c r="J36" s="4">
        <v>32494</v>
      </c>
      <c r="K36" s="5" t="s">
        <v>91</v>
      </c>
    </row>
    <row r="37" spans="1:11" ht="25.5">
      <c r="A37" s="11" t="s">
        <v>15</v>
      </c>
      <c r="B37" s="11">
        <v>0</v>
      </c>
      <c r="C37" s="3" t="s">
        <v>63</v>
      </c>
      <c r="D37" s="11">
        <v>3</v>
      </c>
      <c r="E37" s="12">
        <v>42460</v>
      </c>
      <c r="F37" s="3" t="s">
        <v>13</v>
      </c>
      <c r="G37" s="2">
        <v>0</v>
      </c>
      <c r="H37" s="2">
        <v>0</v>
      </c>
      <c r="I37" s="2">
        <v>0</v>
      </c>
      <c r="J37" s="4">
        <v>67804</v>
      </c>
      <c r="K37" s="5" t="s">
        <v>92</v>
      </c>
    </row>
    <row r="38" spans="1:11">
      <c r="A38" s="6" t="s">
        <v>14</v>
      </c>
      <c r="B38" s="7">
        <f>SUM(B10:B37)</f>
        <v>27</v>
      </c>
      <c r="C38" s="8"/>
      <c r="D38" s="7">
        <f>SUM(D10:D37)</f>
        <v>26</v>
      </c>
      <c r="E38" s="8"/>
      <c r="F38" s="13"/>
      <c r="G38" s="14">
        <f>SUM(G10:G37)</f>
        <v>903</v>
      </c>
      <c r="H38" s="9">
        <f>SUM(H10:H37)</f>
        <v>4170.93</v>
      </c>
      <c r="I38" s="9">
        <f>SUM(I10:I37)</f>
        <v>61968.909999999989</v>
      </c>
      <c r="J38" s="10">
        <f>SUM(J10:J37)</f>
        <v>1948332</v>
      </c>
    </row>
  </sheetData>
  <sheetProtection password="E809" sheet="1" objects="1" scenarios="1"/>
  <mergeCells count="3">
    <mergeCell ref="B3:J3"/>
    <mergeCell ref="B4:J4"/>
    <mergeCell ref="B5:J5"/>
  </mergeCells>
  <pageMargins left="0.7" right="0.7" top="0.75" bottom="0.75" header="0.3" footer="0.3"/>
  <pageSetup paperSize="5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2016-05-05T14:07:25Z</cp:lastPrinted>
  <dcterms:created xsi:type="dcterms:W3CDTF">2015-02-03T16:04:15Z</dcterms:created>
  <dcterms:modified xsi:type="dcterms:W3CDTF">2016-05-05T18:59:04Z</dcterms:modified>
</cp:coreProperties>
</file>