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 activeTab="2"/>
  </bookViews>
  <sheets>
    <sheet name="ENERO" sheetId="1" r:id="rId1"/>
    <sheet name="FEBRERO" sheetId="2" r:id="rId2"/>
    <sheet name="MARZO" sheetId="3" r:id="rId3"/>
  </sheets>
  <calcPr calcId="125725"/>
</workbook>
</file>

<file path=xl/calcChain.xml><?xml version="1.0" encoding="utf-8"?>
<calcChain xmlns="http://schemas.openxmlformats.org/spreadsheetml/2006/main">
  <c r="D19" i="3"/>
  <c r="B19"/>
  <c r="J19"/>
  <c r="I19"/>
  <c r="H19"/>
  <c r="G19"/>
  <c r="I18"/>
  <c r="I17"/>
  <c r="I16"/>
  <c r="I15"/>
  <c r="J14"/>
  <c r="I14"/>
  <c r="I13"/>
  <c r="I12"/>
  <c r="I11"/>
  <c r="I10"/>
  <c r="I23" i="2"/>
  <c r="I22"/>
  <c r="I21"/>
  <c r="I20"/>
  <c r="I19"/>
  <c r="I18"/>
  <c r="I17"/>
  <c r="I16"/>
  <c r="I15"/>
  <c r="I14"/>
  <c r="I13"/>
  <c r="H29"/>
  <c r="G29"/>
  <c r="D29"/>
  <c r="B29"/>
  <c r="J29"/>
  <c r="I29"/>
  <c r="I14" i="1"/>
  <c r="I12"/>
  <c r="I11"/>
  <c r="J10"/>
  <c r="I10"/>
  <c r="H15"/>
  <c r="G15"/>
  <c r="D15"/>
  <c r="B15"/>
  <c r="J15"/>
  <c r="I15"/>
</calcChain>
</file>

<file path=xl/sharedStrings.xml><?xml version="1.0" encoding="utf-8"?>
<sst xmlns="http://schemas.openxmlformats.org/spreadsheetml/2006/main" count="175" uniqueCount="97">
  <si>
    <t>COORDINACION DE FRACCINAMIENTOS</t>
  </si>
  <si>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</si>
  <si>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</si>
  <si>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</si>
  <si>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</si>
  <si>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</si>
  <si>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</si>
  <si>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</si>
  <si>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</si>
  <si>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</si>
  <si>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</si>
  <si>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</si>
  <si>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</si>
  <si>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</si>
  <si>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</si>
  <si>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EN ENERO 2015</t>
  </si>
  <si>
    <t>210/15</t>
  </si>
  <si>
    <t>218/15</t>
  </si>
  <si>
    <t>211/15</t>
  </si>
  <si>
    <t>219/15</t>
  </si>
  <si>
    <t>212/15</t>
  </si>
  <si>
    <t>220/15</t>
  </si>
  <si>
    <t>213/15</t>
  </si>
  <si>
    <t>221/15</t>
  </si>
  <si>
    <t>214/15</t>
  </si>
  <si>
    <t>222/15</t>
  </si>
  <si>
    <t>CAMBIO DE PROYECTO</t>
  </si>
  <si>
    <t xml:space="preserve">1841664 AL 1841673 </t>
  </si>
  <si>
    <t>1846031 AL 1846035</t>
  </si>
  <si>
    <t>1846043 AL 1846047</t>
  </si>
  <si>
    <t>1846038 AL 1846042</t>
  </si>
  <si>
    <t>1846363 AL 1846367</t>
  </si>
  <si>
    <t>215/15</t>
  </si>
  <si>
    <t>S/L</t>
  </si>
  <si>
    <t>216/15</t>
  </si>
  <si>
    <t>217/15</t>
  </si>
  <si>
    <t>223/15</t>
  </si>
  <si>
    <t>224/15</t>
  </si>
  <si>
    <t>225/15</t>
  </si>
  <si>
    <t>226/15</t>
  </si>
  <si>
    <t>227/15</t>
  </si>
  <si>
    <t>228/15</t>
  </si>
  <si>
    <t>229/15</t>
  </si>
  <si>
    <t>230/15</t>
  </si>
  <si>
    <t>231/15</t>
  </si>
  <si>
    <t>232/15</t>
  </si>
  <si>
    <t>233/15</t>
  </si>
  <si>
    <t>N/A</t>
  </si>
  <si>
    <t>234/15</t>
  </si>
  <si>
    <t>235/15</t>
  </si>
  <si>
    <t>236/15</t>
  </si>
  <si>
    <t>237/15</t>
  </si>
  <si>
    <t>ALINEAMIENTO</t>
  </si>
  <si>
    <t>REVALIDACION</t>
  </si>
  <si>
    <t>OBRA NUEVA Y BARDAS</t>
  </si>
  <si>
    <t>TANQUE ELEVADO Y BARDAS</t>
  </si>
  <si>
    <t>REGULARIACION CENTRO DE DISTRIBUCION</t>
  </si>
  <si>
    <t>REVALDIACION HOTEL</t>
  </si>
  <si>
    <t>REVALIDACION CENTRO COMERCIAL</t>
  </si>
  <si>
    <t>COMPLEMENTO DE PAGO</t>
  </si>
  <si>
    <t>1912963, 1912964</t>
  </si>
  <si>
    <t>1969637 AL 1969640</t>
  </si>
  <si>
    <t>1966430 AL 1966434</t>
  </si>
  <si>
    <t>1966420 AL 1966424</t>
  </si>
  <si>
    <t>1966425 AL 1966429</t>
  </si>
  <si>
    <t>1966435 AL 1966441</t>
  </si>
  <si>
    <t>1966507 AL 1966511</t>
  </si>
  <si>
    <t>1966482 AL 1966486</t>
  </si>
  <si>
    <t>1966487 AL 1966491</t>
  </si>
  <si>
    <t>1966492 AL 1966496</t>
  </si>
  <si>
    <t>1966502 AL 1966506</t>
  </si>
  <si>
    <t>1966497 AL 1966501</t>
  </si>
  <si>
    <t>1938443, 1938444</t>
  </si>
  <si>
    <t>1855856 AL 1855861</t>
  </si>
  <si>
    <t>1903623, 1903624</t>
  </si>
  <si>
    <t>1855862, 1855863</t>
  </si>
  <si>
    <t>COMPLEMENTO DE PAGO DE LICENCIA 222/15</t>
  </si>
  <si>
    <t>EN FEBRERO 2015</t>
  </si>
  <si>
    <t>238/15</t>
  </si>
  <si>
    <t>239/15</t>
  </si>
  <si>
    <t>240/15</t>
  </si>
  <si>
    <t>241/15</t>
  </si>
  <si>
    <t>242/15</t>
  </si>
  <si>
    <t>243/15</t>
  </si>
  <si>
    <t>244/15</t>
  </si>
  <si>
    <t>245/15</t>
  </si>
  <si>
    <t>246/15</t>
  </si>
  <si>
    <t>1982047 AL 1982049</t>
  </si>
  <si>
    <t>1980333 AL 1980337</t>
  </si>
  <si>
    <t>1982195 AL 1982199</t>
  </si>
  <si>
    <t>1982200 AL 1982204</t>
  </si>
  <si>
    <t>1984328 AL 1984334</t>
  </si>
  <si>
    <t>1980211 AL 1980215</t>
  </si>
  <si>
    <t>1984491 AL 1984495</t>
  </si>
  <si>
    <t>1984501 AL 1984505</t>
  </si>
  <si>
    <t>1984496 AL 1984500</t>
  </si>
  <si>
    <t>EN MARZO 2015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</si>
</sst>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5"/>
  <sheetViews>
    <sheetView topLeftCell="A3" workbookViewId="0">
      <selection activeCell="B22" sqref="B22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 t="s">
        <v>0</v>
      </c>
      <c r="D3" s="2"/>
      <c r="E3" s="2"/>
      <c r="F3" s="2"/>
      <c r="G3" s="3"/>
      <c r="H3" s="3"/>
    </row>
    <row r="4" spans="1:11" ht="20.25">
      <c r="B4" s="2" t="s">
        <v>1</v>
      </c>
      <c r="C4" s="3"/>
      <c r="D4" s="2"/>
      <c r="E4" s="2"/>
      <c r="F4" s="2"/>
      <c r="G4" s="3"/>
      <c r="H4" s="3"/>
    </row>
    <row r="5" spans="1:11" ht="20.25">
      <c r="B5" s="2"/>
      <c r="C5" s="3"/>
      <c r="D5" s="2" t="s">
        <v>15</v>
      </c>
      <c r="E5" s="2"/>
      <c r="F5" s="2"/>
      <c r="G5" s="3"/>
      <c r="H5" s="3"/>
    </row>
    <row r="8" spans="1:11" ht="25.5">
      <c r="A8" s="1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</row>
    <row r="9" spans="1:11" ht="5.25" customHeight="1"/>
    <row r="10" spans="1:11">
      <c r="A10" s="4" t="s">
        <v>16</v>
      </c>
      <c r="B10" s="4">
        <v>1</v>
      </c>
      <c r="C10" s="5" t="s">
        <v>17</v>
      </c>
      <c r="D10" s="4">
        <v>1</v>
      </c>
      <c r="E10" s="6">
        <v>42016</v>
      </c>
      <c r="F10" s="4" t="s">
        <v>13</v>
      </c>
      <c r="G10" s="4">
        <v>7</v>
      </c>
      <c r="H10" s="4">
        <v>56</v>
      </c>
      <c r="I10" s="4">
        <f>97.79*6+124.9</f>
        <v>711.64</v>
      </c>
      <c r="J10" s="7">
        <f>9324+1709</f>
        <v>11033</v>
      </c>
      <c r="K10" s="4" t="s">
        <v>27</v>
      </c>
    </row>
    <row r="11" spans="1:11">
      <c r="A11" s="5" t="s">
        <v>18</v>
      </c>
      <c r="B11" s="4">
        <v>1</v>
      </c>
      <c r="C11" s="5" t="s">
        <v>19</v>
      </c>
      <c r="D11" s="4">
        <v>1</v>
      </c>
      <c r="E11" s="6">
        <v>42017</v>
      </c>
      <c r="F11" s="5" t="s">
        <v>13</v>
      </c>
      <c r="G11" s="4">
        <v>42</v>
      </c>
      <c r="H11" s="4">
        <v>84</v>
      </c>
      <c r="I11" s="4">
        <f>309.68*7</f>
        <v>2167.7600000000002</v>
      </c>
      <c r="J11" s="7">
        <v>44521</v>
      </c>
      <c r="K11" s="8" t="s">
        <v>28</v>
      </c>
    </row>
    <row r="12" spans="1:11">
      <c r="A12" s="5" t="s">
        <v>20</v>
      </c>
      <c r="B12" s="4">
        <v>1</v>
      </c>
      <c r="C12" s="5" t="s">
        <v>21</v>
      </c>
      <c r="D12" s="4">
        <v>1</v>
      </c>
      <c r="E12" s="6">
        <v>42017</v>
      </c>
      <c r="F12" s="5" t="s">
        <v>26</v>
      </c>
      <c r="G12" s="4">
        <v>10</v>
      </c>
      <c r="H12" s="4">
        <v>45</v>
      </c>
      <c r="I12" s="4">
        <f>75.1*10</f>
        <v>751</v>
      </c>
      <c r="J12" s="7">
        <v>12900</v>
      </c>
      <c r="K12" s="8" t="s">
        <v>29</v>
      </c>
    </row>
    <row r="13" spans="1:11">
      <c r="A13" s="5" t="s">
        <v>22</v>
      </c>
      <c r="B13" s="4">
        <v>1</v>
      </c>
      <c r="C13" s="5" t="s">
        <v>23</v>
      </c>
      <c r="D13" s="4">
        <v>1</v>
      </c>
      <c r="E13" s="6">
        <v>42017</v>
      </c>
      <c r="F13" s="5" t="s">
        <v>26</v>
      </c>
      <c r="G13" s="4">
        <v>10</v>
      </c>
      <c r="H13" s="4">
        <v>45</v>
      </c>
      <c r="I13" s="4">
        <v>751</v>
      </c>
      <c r="J13" s="7">
        <v>12900</v>
      </c>
      <c r="K13" s="8" t="s">
        <v>30</v>
      </c>
    </row>
    <row r="14" spans="1:11">
      <c r="A14" s="5" t="s">
        <v>24</v>
      </c>
      <c r="B14" s="4">
        <v>1</v>
      </c>
      <c r="C14" s="5" t="s">
        <v>25</v>
      </c>
      <c r="D14" s="4">
        <v>1</v>
      </c>
      <c r="E14" s="6">
        <v>42018</v>
      </c>
      <c r="F14" s="5" t="s">
        <v>13</v>
      </c>
      <c r="G14" s="4">
        <v>16</v>
      </c>
      <c r="H14" s="4">
        <v>150</v>
      </c>
      <c r="I14" s="4">
        <f>115.59*16</f>
        <v>1849.44</v>
      </c>
      <c r="J14" s="7">
        <v>72828</v>
      </c>
      <c r="K14" s="8" t="s">
        <v>31</v>
      </c>
    </row>
    <row r="15" spans="1:11">
      <c r="A15" s="9" t="s">
        <v>14</v>
      </c>
      <c r="B15" s="10">
        <f>SUM(B10:B14)</f>
        <v>5</v>
      </c>
      <c r="C15" s="11"/>
      <c r="D15" s="10">
        <f>SUM(D10:D14)</f>
        <v>5</v>
      </c>
      <c r="E15" s="11"/>
      <c r="F15" s="11"/>
      <c r="G15" s="12">
        <f>SUM(G10:G14)</f>
        <v>85</v>
      </c>
      <c r="H15" s="12">
        <f>SUM(H10:H14)</f>
        <v>380</v>
      </c>
      <c r="I15" s="12">
        <f>SUM(I10:I14)</f>
        <v>6230.84</v>
      </c>
      <c r="J15" s="13">
        <f>SUM(J10:J14)</f>
        <v>154182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29"/>
  <sheetViews>
    <sheetView topLeftCell="A7" workbookViewId="0">
      <selection activeCell="F5" sqref="F5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 t="s">
        <v>0</v>
      </c>
      <c r="D3" s="2"/>
      <c r="E3" s="2"/>
      <c r="F3" s="2"/>
      <c r="G3" s="3"/>
      <c r="H3" s="3"/>
    </row>
    <row r="4" spans="1:11" ht="20.25">
      <c r="B4" s="2" t="s">
        <v>1</v>
      </c>
      <c r="C4" s="3"/>
      <c r="D4" s="2"/>
      <c r="E4" s="2"/>
      <c r="F4" s="2"/>
      <c r="G4" s="3"/>
      <c r="H4" s="3"/>
    </row>
    <row r="5" spans="1:11" ht="20.25">
      <c r="B5" s="2"/>
      <c r="C5" s="3"/>
      <c r="D5" s="2" t="s">
        <v>77</v>
      </c>
      <c r="E5" s="2"/>
      <c r="F5" s="2"/>
      <c r="G5" s="3"/>
      <c r="H5" s="3"/>
    </row>
    <row r="8" spans="1:11" ht="25.5">
      <c r="A8" s="1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</row>
    <row r="9" spans="1:11" ht="5.25" customHeight="1"/>
    <row r="10" spans="1:11">
      <c r="A10" s="15" t="s">
        <v>32</v>
      </c>
      <c r="B10" s="15">
        <v>1</v>
      </c>
      <c r="C10" s="15" t="s">
        <v>33</v>
      </c>
      <c r="D10" s="15">
        <v>0</v>
      </c>
      <c r="E10" s="16">
        <v>42030</v>
      </c>
      <c r="F10" s="15" t="s">
        <v>52</v>
      </c>
      <c r="G10" s="4">
        <v>0</v>
      </c>
      <c r="H10" s="15">
        <v>10</v>
      </c>
      <c r="I10" s="15">
        <v>0</v>
      </c>
      <c r="J10" s="19">
        <v>3630</v>
      </c>
      <c r="K10" s="21" t="s">
        <v>60</v>
      </c>
    </row>
    <row r="11" spans="1:11">
      <c r="A11" s="15" t="s">
        <v>34</v>
      </c>
      <c r="B11" s="15">
        <v>1</v>
      </c>
      <c r="C11" s="15" t="s">
        <v>33</v>
      </c>
      <c r="D11" s="15">
        <v>0</v>
      </c>
      <c r="E11" s="16">
        <v>42030</v>
      </c>
      <c r="F11" s="15" t="s">
        <v>52</v>
      </c>
      <c r="G11" s="4">
        <v>0</v>
      </c>
      <c r="H11" s="15">
        <v>10</v>
      </c>
      <c r="I11" s="15">
        <v>0</v>
      </c>
      <c r="J11" s="20"/>
      <c r="K11" s="22"/>
    </row>
    <row r="12" spans="1:11">
      <c r="A12" s="15" t="s">
        <v>35</v>
      </c>
      <c r="B12" s="15">
        <v>1</v>
      </c>
      <c r="C12" s="15" t="s">
        <v>33</v>
      </c>
      <c r="D12" s="15">
        <v>0</v>
      </c>
      <c r="E12" s="16">
        <v>42040</v>
      </c>
      <c r="F12" s="15" t="s">
        <v>52</v>
      </c>
      <c r="G12" s="4">
        <v>0</v>
      </c>
      <c r="H12" s="15">
        <v>34.67</v>
      </c>
      <c r="I12" s="15">
        <v>0</v>
      </c>
      <c r="J12" s="7">
        <v>2891</v>
      </c>
      <c r="K12" s="17"/>
    </row>
    <row r="13" spans="1:11">
      <c r="A13" s="4" t="s">
        <v>17</v>
      </c>
      <c r="B13" s="4">
        <v>1</v>
      </c>
      <c r="C13" s="5" t="s">
        <v>36</v>
      </c>
      <c r="D13" s="4">
        <v>1</v>
      </c>
      <c r="E13" s="6">
        <v>42058</v>
      </c>
      <c r="F13" s="4" t="s">
        <v>53</v>
      </c>
      <c r="G13" s="4">
        <v>4</v>
      </c>
      <c r="H13" s="4">
        <v>24</v>
      </c>
      <c r="I13" s="4">
        <f>100.54*4</f>
        <v>402.16</v>
      </c>
      <c r="J13" s="7">
        <v>3903</v>
      </c>
      <c r="K13" s="4" t="s">
        <v>61</v>
      </c>
    </row>
    <row r="14" spans="1:11">
      <c r="A14" s="5" t="s">
        <v>37</v>
      </c>
      <c r="B14" s="4">
        <v>1</v>
      </c>
      <c r="C14" s="5" t="s">
        <v>37</v>
      </c>
      <c r="D14" s="4">
        <v>1</v>
      </c>
      <c r="E14" s="6">
        <v>42060</v>
      </c>
      <c r="F14" s="5" t="s">
        <v>13</v>
      </c>
      <c r="G14" s="4">
        <v>9</v>
      </c>
      <c r="H14" s="4">
        <v>49.76</v>
      </c>
      <c r="I14" s="4">
        <f>102.68*9</f>
        <v>924.12000000000012</v>
      </c>
      <c r="J14" s="7">
        <v>13387</v>
      </c>
      <c r="K14" s="8" t="s">
        <v>62</v>
      </c>
    </row>
    <row r="15" spans="1:11">
      <c r="A15" s="5" t="s">
        <v>38</v>
      </c>
      <c r="B15" s="4">
        <v>1</v>
      </c>
      <c r="C15" s="5" t="s">
        <v>38</v>
      </c>
      <c r="D15" s="4">
        <v>1</v>
      </c>
      <c r="E15" s="6">
        <v>42060</v>
      </c>
      <c r="F15" s="5" t="s">
        <v>13</v>
      </c>
      <c r="G15" s="4">
        <v>85</v>
      </c>
      <c r="H15" s="4">
        <v>30</v>
      </c>
      <c r="I15" s="4">
        <f>102.68*85</f>
        <v>8727.8000000000011</v>
      </c>
      <c r="J15" s="7">
        <v>109630</v>
      </c>
      <c r="K15" s="8" t="s">
        <v>63</v>
      </c>
    </row>
    <row r="16" spans="1:11">
      <c r="A16" s="5" t="s">
        <v>39</v>
      </c>
      <c r="B16" s="4">
        <v>1</v>
      </c>
      <c r="C16" s="5" t="s">
        <v>39</v>
      </c>
      <c r="D16" s="4">
        <v>1</v>
      </c>
      <c r="E16" s="6">
        <v>42060</v>
      </c>
      <c r="F16" s="5" t="s">
        <v>13</v>
      </c>
      <c r="G16" s="4">
        <v>9</v>
      </c>
      <c r="H16" s="4">
        <v>45</v>
      </c>
      <c r="I16" s="4">
        <f>96*9</f>
        <v>864</v>
      </c>
      <c r="J16" s="7">
        <v>12860</v>
      </c>
      <c r="K16" s="8" t="s">
        <v>64</v>
      </c>
    </row>
    <row r="17" spans="1:11">
      <c r="A17" s="5" t="s">
        <v>40</v>
      </c>
      <c r="B17" s="4">
        <v>1</v>
      </c>
      <c r="C17" s="5" t="s">
        <v>40</v>
      </c>
      <c r="D17" s="4">
        <v>1</v>
      </c>
      <c r="E17" s="6">
        <v>42060</v>
      </c>
      <c r="F17" s="5" t="s">
        <v>54</v>
      </c>
      <c r="G17" s="4">
        <v>88</v>
      </c>
      <c r="H17" s="4">
        <v>19.25</v>
      </c>
      <c r="I17" s="5">
        <f>57.87*44+58.3*44</f>
        <v>5111.4799999999996</v>
      </c>
      <c r="J17" s="7">
        <v>104614</v>
      </c>
      <c r="K17" s="8" t="s">
        <v>65</v>
      </c>
    </row>
    <row r="18" spans="1:11">
      <c r="A18" s="5" t="s">
        <v>19</v>
      </c>
      <c r="B18" s="4">
        <v>1</v>
      </c>
      <c r="C18" s="5" t="s">
        <v>41</v>
      </c>
      <c r="D18" s="4">
        <v>1</v>
      </c>
      <c r="E18" s="6">
        <v>42061</v>
      </c>
      <c r="F18" s="5" t="s">
        <v>13</v>
      </c>
      <c r="G18" s="4">
        <v>90</v>
      </c>
      <c r="H18" s="4">
        <v>224.52</v>
      </c>
      <c r="I18" s="4">
        <f>309.68*15</f>
        <v>4645.2</v>
      </c>
      <c r="J18" s="7">
        <v>97101</v>
      </c>
      <c r="K18" s="8" t="s">
        <v>66</v>
      </c>
    </row>
    <row r="19" spans="1:11">
      <c r="A19" s="5" t="s">
        <v>21</v>
      </c>
      <c r="B19" s="4">
        <v>1</v>
      </c>
      <c r="C19" s="5" t="s">
        <v>42</v>
      </c>
      <c r="D19" s="4">
        <v>1</v>
      </c>
      <c r="E19" s="6">
        <v>42061</v>
      </c>
      <c r="F19" s="5" t="s">
        <v>13</v>
      </c>
      <c r="G19" s="4">
        <v>4</v>
      </c>
      <c r="H19" s="4">
        <v>56</v>
      </c>
      <c r="I19" s="4">
        <f>61*4</f>
        <v>244</v>
      </c>
      <c r="J19" s="7">
        <v>6290</v>
      </c>
      <c r="K19" s="8" t="s">
        <v>67</v>
      </c>
    </row>
    <row r="20" spans="1:11">
      <c r="A20" s="5" t="s">
        <v>23</v>
      </c>
      <c r="B20" s="4">
        <v>1</v>
      </c>
      <c r="C20" s="5" t="s">
        <v>43</v>
      </c>
      <c r="D20" s="4">
        <v>1</v>
      </c>
      <c r="E20" s="6">
        <v>42061</v>
      </c>
      <c r="F20" s="5" t="s">
        <v>13</v>
      </c>
      <c r="G20" s="4">
        <v>2</v>
      </c>
      <c r="H20" s="4">
        <v>28</v>
      </c>
      <c r="I20" s="4">
        <f>61*2</f>
        <v>122</v>
      </c>
      <c r="J20" s="7">
        <v>3146</v>
      </c>
      <c r="K20" s="8" t="s">
        <v>68</v>
      </c>
    </row>
    <row r="21" spans="1:11">
      <c r="A21" s="5" t="s">
        <v>25</v>
      </c>
      <c r="B21" s="4">
        <v>1</v>
      </c>
      <c r="C21" s="5" t="s">
        <v>44</v>
      </c>
      <c r="D21" s="4">
        <v>1</v>
      </c>
      <c r="E21" s="6">
        <v>42061</v>
      </c>
      <c r="F21" s="5" t="s">
        <v>13</v>
      </c>
      <c r="G21" s="4">
        <v>4</v>
      </c>
      <c r="H21" s="4">
        <v>18</v>
      </c>
      <c r="I21" s="4">
        <f>43.79*4</f>
        <v>175.16</v>
      </c>
      <c r="J21" s="7">
        <v>4444</v>
      </c>
      <c r="K21" s="8" t="s">
        <v>69</v>
      </c>
    </row>
    <row r="22" spans="1:11">
      <c r="A22" s="5" t="s">
        <v>36</v>
      </c>
      <c r="B22" s="4">
        <v>1</v>
      </c>
      <c r="C22" s="5" t="s">
        <v>45</v>
      </c>
      <c r="D22" s="4">
        <v>1</v>
      </c>
      <c r="E22" s="6">
        <v>42061</v>
      </c>
      <c r="F22" s="5" t="s">
        <v>13</v>
      </c>
      <c r="G22" s="4">
        <v>8</v>
      </c>
      <c r="H22" s="4">
        <v>36</v>
      </c>
      <c r="I22" s="4">
        <f>43.79*8</f>
        <v>350.32</v>
      </c>
      <c r="J22" s="7">
        <v>8884</v>
      </c>
      <c r="K22" s="8" t="s">
        <v>70</v>
      </c>
    </row>
    <row r="23" spans="1:11">
      <c r="A23" s="5" t="s">
        <v>41</v>
      </c>
      <c r="B23" s="4">
        <v>1</v>
      </c>
      <c r="C23" s="5" t="s">
        <v>46</v>
      </c>
      <c r="D23" s="4">
        <v>1</v>
      </c>
      <c r="E23" s="6">
        <v>42061</v>
      </c>
      <c r="F23" s="5" t="s">
        <v>13</v>
      </c>
      <c r="G23" s="4">
        <v>6</v>
      </c>
      <c r="H23" s="4">
        <v>27</v>
      </c>
      <c r="I23" s="4">
        <f>43.79*6</f>
        <v>262.74</v>
      </c>
      <c r="J23" s="7">
        <v>6664</v>
      </c>
      <c r="K23" s="8" t="s">
        <v>71</v>
      </c>
    </row>
    <row r="24" spans="1:11" ht="25.5">
      <c r="A24" s="5" t="s">
        <v>47</v>
      </c>
      <c r="B24" s="4">
        <v>0</v>
      </c>
      <c r="C24" s="5" t="s">
        <v>48</v>
      </c>
      <c r="D24" s="4">
        <v>1</v>
      </c>
      <c r="E24" s="6">
        <v>42046</v>
      </c>
      <c r="F24" s="5" t="s">
        <v>55</v>
      </c>
      <c r="G24" s="4">
        <v>0</v>
      </c>
      <c r="H24" s="4">
        <v>0</v>
      </c>
      <c r="I24" s="4">
        <v>0</v>
      </c>
      <c r="J24" s="7">
        <v>48059</v>
      </c>
      <c r="K24" s="8" t="s">
        <v>72</v>
      </c>
    </row>
    <row r="25" spans="1:11" ht="25.5">
      <c r="A25" s="5" t="s">
        <v>42</v>
      </c>
      <c r="B25" s="4">
        <v>1</v>
      </c>
      <c r="C25" s="5" t="s">
        <v>49</v>
      </c>
      <c r="D25" s="4">
        <v>1</v>
      </c>
      <c r="E25" s="6">
        <v>42040</v>
      </c>
      <c r="F25" s="5" t="s">
        <v>56</v>
      </c>
      <c r="G25" s="4">
        <v>0</v>
      </c>
      <c r="H25" s="4">
        <v>287.70999999999998</v>
      </c>
      <c r="I25" s="4">
        <v>3559.3</v>
      </c>
      <c r="J25" s="7">
        <v>186736</v>
      </c>
      <c r="K25" s="8" t="s">
        <v>73</v>
      </c>
    </row>
    <row r="26" spans="1:11">
      <c r="A26" s="5" t="s">
        <v>47</v>
      </c>
      <c r="B26" s="4">
        <v>0</v>
      </c>
      <c r="C26" s="5" t="s">
        <v>50</v>
      </c>
      <c r="D26" s="4">
        <v>1</v>
      </c>
      <c r="E26" s="6">
        <v>42040</v>
      </c>
      <c r="F26" s="5" t="s">
        <v>57</v>
      </c>
      <c r="G26" s="4">
        <v>0</v>
      </c>
      <c r="H26" s="4">
        <v>0</v>
      </c>
      <c r="I26" s="4">
        <v>6994.32</v>
      </c>
      <c r="J26" s="7">
        <v>109291</v>
      </c>
      <c r="K26" s="8" t="s">
        <v>74</v>
      </c>
    </row>
    <row r="27" spans="1:11" ht="25.5">
      <c r="A27" s="5" t="s">
        <v>47</v>
      </c>
      <c r="B27" s="4">
        <v>0</v>
      </c>
      <c r="C27" s="5" t="s">
        <v>51</v>
      </c>
      <c r="D27" s="4">
        <v>1</v>
      </c>
      <c r="E27" s="6">
        <v>42040</v>
      </c>
      <c r="F27" s="5" t="s">
        <v>58</v>
      </c>
      <c r="G27" s="4">
        <v>0</v>
      </c>
      <c r="H27" s="4">
        <v>0</v>
      </c>
      <c r="I27" s="4">
        <v>5025.8999999999996</v>
      </c>
      <c r="J27" s="7">
        <v>156938</v>
      </c>
      <c r="K27" s="8" t="s">
        <v>75</v>
      </c>
    </row>
    <row r="28" spans="1:11" ht="38.25">
      <c r="A28" s="5" t="s">
        <v>47</v>
      </c>
      <c r="B28" s="4">
        <v>0</v>
      </c>
      <c r="C28" s="5" t="s">
        <v>47</v>
      </c>
      <c r="D28" s="4">
        <v>0</v>
      </c>
      <c r="E28" s="6">
        <v>42134</v>
      </c>
      <c r="F28" s="5" t="s">
        <v>59</v>
      </c>
      <c r="G28" s="4">
        <v>0</v>
      </c>
      <c r="H28" s="4">
        <v>0</v>
      </c>
      <c r="I28" s="4">
        <v>0</v>
      </c>
      <c r="J28" s="7">
        <v>8597</v>
      </c>
      <c r="K28" s="8" t="s">
        <v>76</v>
      </c>
    </row>
    <row r="29" spans="1:11">
      <c r="A29" s="9" t="s">
        <v>14</v>
      </c>
      <c r="B29" s="10">
        <f>SUM(B10:B28)</f>
        <v>15</v>
      </c>
      <c r="C29" s="11"/>
      <c r="D29" s="10">
        <f>SUM(D10:D28)</f>
        <v>15</v>
      </c>
      <c r="E29" s="11"/>
      <c r="F29" s="11"/>
      <c r="G29" s="12">
        <f>SUM(G10:G28)</f>
        <v>309</v>
      </c>
      <c r="H29" s="12">
        <f>SUM(H10:H28)</f>
        <v>899.91000000000008</v>
      </c>
      <c r="I29" s="12">
        <f>SUM(I10:I28)</f>
        <v>37408.5</v>
      </c>
      <c r="J29" s="13">
        <f>SUM(J10:J28)</f>
        <v>887065</v>
      </c>
    </row>
  </sheetData>
  <mergeCells count="2">
    <mergeCell ref="J10:J11"/>
    <mergeCell ref="K10:K1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19"/>
  <sheetViews>
    <sheetView tabSelected="1" workbookViewId="0">
      <selection activeCell="F22" sqref="F22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 t="s">
        <v>0</v>
      </c>
      <c r="D3" s="2"/>
      <c r="E3" s="2"/>
      <c r="F3" s="2"/>
      <c r="G3" s="3"/>
      <c r="H3" s="3"/>
    </row>
    <row r="4" spans="1:11" ht="20.25">
      <c r="B4" s="2" t="s">
        <v>1</v>
      </c>
      <c r="C4" s="3"/>
      <c r="D4" s="2"/>
      <c r="E4" s="2"/>
      <c r="F4" s="2"/>
      <c r="G4" s="3"/>
      <c r="H4" s="3"/>
    </row>
    <row r="5" spans="1:11" ht="20.25">
      <c r="B5" s="2"/>
      <c r="C5" s="3"/>
      <c r="D5" s="2" t="s">
        <v>96</v>
      </c>
      <c r="E5" s="2"/>
      <c r="F5" s="2"/>
      <c r="G5" s="3"/>
      <c r="H5" s="3"/>
    </row>
    <row r="8" spans="1:11" ht="25.5">
      <c r="A8" s="14" t="s">
        <v>2</v>
      </c>
      <c r="B8" s="14" t="s">
        <v>3</v>
      </c>
      <c r="C8" s="14" t="s">
        <v>4</v>
      </c>
      <c r="D8" s="14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4" t="s">
        <v>12</v>
      </c>
    </row>
    <row r="9" spans="1:11" ht="5.25" customHeight="1"/>
    <row r="10" spans="1:11">
      <c r="A10" s="15" t="s">
        <v>43</v>
      </c>
      <c r="B10" s="15">
        <v>1</v>
      </c>
      <c r="C10" s="15" t="s">
        <v>78</v>
      </c>
      <c r="D10" s="4">
        <v>1</v>
      </c>
      <c r="E10" s="16">
        <v>42065</v>
      </c>
      <c r="F10" s="15" t="s">
        <v>13</v>
      </c>
      <c r="G10" s="4">
        <v>11</v>
      </c>
      <c r="H10" s="15">
        <v>66</v>
      </c>
      <c r="I10" s="15">
        <f>75.18*11</f>
        <v>826.98</v>
      </c>
      <c r="J10" s="18">
        <v>14826</v>
      </c>
      <c r="K10" s="15" t="s">
        <v>87</v>
      </c>
    </row>
    <row r="11" spans="1:11">
      <c r="A11" s="15" t="s">
        <v>44</v>
      </c>
      <c r="B11" s="15">
        <v>1</v>
      </c>
      <c r="C11" s="15" t="s">
        <v>79</v>
      </c>
      <c r="D11" s="15">
        <v>1</v>
      </c>
      <c r="E11" s="16">
        <v>42068</v>
      </c>
      <c r="F11" s="15" t="s">
        <v>13</v>
      </c>
      <c r="G11" s="4">
        <v>10</v>
      </c>
      <c r="H11" s="15">
        <v>170.32</v>
      </c>
      <c r="I11" s="15">
        <f>145.12*5+140.3*5</f>
        <v>1427.1</v>
      </c>
      <c r="J11" s="18">
        <v>48169</v>
      </c>
      <c r="K11" s="15" t="s">
        <v>88</v>
      </c>
    </row>
    <row r="12" spans="1:11">
      <c r="A12" s="15" t="s">
        <v>45</v>
      </c>
      <c r="B12" s="15">
        <v>1</v>
      </c>
      <c r="C12" s="15" t="s">
        <v>80</v>
      </c>
      <c r="D12" s="15">
        <v>1</v>
      </c>
      <c r="E12" s="16">
        <v>42069</v>
      </c>
      <c r="F12" s="15" t="s">
        <v>13</v>
      </c>
      <c r="G12" s="4">
        <v>126</v>
      </c>
      <c r="H12" s="15">
        <v>312</v>
      </c>
      <c r="I12" s="15">
        <f>309.68*21</f>
        <v>6503.28</v>
      </c>
      <c r="J12" s="7">
        <v>135852</v>
      </c>
      <c r="K12" s="15" t="s">
        <v>89</v>
      </c>
    </row>
    <row r="13" spans="1:11">
      <c r="A13" s="4" t="s">
        <v>46</v>
      </c>
      <c r="B13" s="4">
        <v>1</v>
      </c>
      <c r="C13" s="5" t="s">
        <v>81</v>
      </c>
      <c r="D13" s="4">
        <v>1</v>
      </c>
      <c r="E13" s="6">
        <v>42069</v>
      </c>
      <c r="F13" s="4" t="s">
        <v>13</v>
      </c>
      <c r="G13" s="4">
        <v>72</v>
      </c>
      <c r="H13" s="4">
        <v>190</v>
      </c>
      <c r="I13" s="4">
        <f>309.68*12</f>
        <v>3716.16</v>
      </c>
      <c r="J13" s="7">
        <v>78076</v>
      </c>
      <c r="K13" s="4" t="s">
        <v>90</v>
      </c>
    </row>
    <row r="14" spans="1:11">
      <c r="A14" s="5" t="s">
        <v>48</v>
      </c>
      <c r="B14" s="4">
        <v>1</v>
      </c>
      <c r="C14" s="5" t="s">
        <v>82</v>
      </c>
      <c r="D14" s="4">
        <v>1</v>
      </c>
      <c r="E14" s="6">
        <v>42072</v>
      </c>
      <c r="F14" s="5" t="s">
        <v>13</v>
      </c>
      <c r="G14" s="4">
        <v>20</v>
      </c>
      <c r="H14" s="4">
        <v>134</v>
      </c>
      <c r="I14" s="4">
        <f>64*2+56.5*13+52.7*5</f>
        <v>1126</v>
      </c>
      <c r="J14" s="7">
        <f>26876+1510</f>
        <v>28386</v>
      </c>
      <c r="K14" s="8" t="s">
        <v>91</v>
      </c>
    </row>
    <row r="15" spans="1:11">
      <c r="A15" s="5" t="s">
        <v>49</v>
      </c>
      <c r="B15" s="4">
        <v>1</v>
      </c>
      <c r="C15" s="5" t="s">
        <v>83</v>
      </c>
      <c r="D15" s="4">
        <v>1</v>
      </c>
      <c r="E15" s="6">
        <v>42065</v>
      </c>
      <c r="F15" s="5" t="s">
        <v>13</v>
      </c>
      <c r="G15" s="4">
        <v>82</v>
      </c>
      <c r="H15" s="4">
        <v>439.63</v>
      </c>
      <c r="I15" s="4">
        <f>72.82*82</f>
        <v>5971.24</v>
      </c>
      <c r="J15" s="7">
        <v>107419</v>
      </c>
      <c r="K15" s="8" t="s">
        <v>92</v>
      </c>
    </row>
    <row r="16" spans="1:11">
      <c r="A16" s="5" t="s">
        <v>50</v>
      </c>
      <c r="B16" s="4">
        <v>1</v>
      </c>
      <c r="C16" s="5" t="s">
        <v>84</v>
      </c>
      <c r="D16" s="4">
        <v>1</v>
      </c>
      <c r="E16" s="6">
        <v>42076</v>
      </c>
      <c r="F16" s="5" t="s">
        <v>13</v>
      </c>
      <c r="G16" s="4">
        <v>46</v>
      </c>
      <c r="H16" s="4">
        <v>207</v>
      </c>
      <c r="I16" s="4">
        <f>43.66*46</f>
        <v>2008.36</v>
      </c>
      <c r="J16" s="7">
        <v>51057</v>
      </c>
      <c r="K16" s="8" t="s">
        <v>93</v>
      </c>
    </row>
    <row r="17" spans="1:11">
      <c r="A17" s="5" t="s">
        <v>51</v>
      </c>
      <c r="B17" s="4">
        <v>1</v>
      </c>
      <c r="C17" s="5" t="s">
        <v>85</v>
      </c>
      <c r="D17" s="4">
        <v>1</v>
      </c>
      <c r="E17" s="6">
        <v>42076</v>
      </c>
      <c r="F17" s="5" t="s">
        <v>13</v>
      </c>
      <c r="G17" s="4">
        <v>10</v>
      </c>
      <c r="H17" s="4">
        <v>60.06</v>
      </c>
      <c r="I17" s="5">
        <f>43.66*10</f>
        <v>436.59999999999997</v>
      </c>
      <c r="J17" s="7">
        <v>11673</v>
      </c>
      <c r="K17" s="8" t="s">
        <v>94</v>
      </c>
    </row>
    <row r="18" spans="1:11">
      <c r="A18" s="5" t="s">
        <v>78</v>
      </c>
      <c r="B18" s="4">
        <v>1</v>
      </c>
      <c r="C18" s="5" t="s">
        <v>86</v>
      </c>
      <c r="D18" s="4">
        <v>1</v>
      </c>
      <c r="E18" s="6">
        <v>42076</v>
      </c>
      <c r="F18" s="5" t="s">
        <v>13</v>
      </c>
      <c r="G18" s="4">
        <v>44</v>
      </c>
      <c r="H18" s="4">
        <v>198</v>
      </c>
      <c r="I18" s="4">
        <f>43.66*44</f>
        <v>1921.04</v>
      </c>
      <c r="J18" s="7">
        <v>48838</v>
      </c>
      <c r="K18" s="8" t="s">
        <v>95</v>
      </c>
    </row>
    <row r="19" spans="1:11">
      <c r="A19" s="9" t="s">
        <v>14</v>
      </c>
      <c r="B19" s="10">
        <f>SUM(B10:B18)</f>
        <v>9</v>
      </c>
      <c r="C19" s="11"/>
      <c r="D19" s="10">
        <f>SUM(D10:D18)</f>
        <v>9</v>
      </c>
      <c r="E19" s="11"/>
      <c r="F19" s="11"/>
      <c r="G19" s="12">
        <f>SUM(G10:G18)</f>
        <v>421</v>
      </c>
      <c r="H19" s="12">
        <f>SUM(H10:H18)</f>
        <v>1777.0099999999998</v>
      </c>
      <c r="I19" s="12">
        <f>SUM(I10:I18)</f>
        <v>23936.760000000002</v>
      </c>
      <c r="J19" s="13">
        <f>SUM(J10:J18)</f>
        <v>524296</v>
      </c>
    </row>
  </sheetData>
  <sheetProtection password="BA4A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dcterms:created xsi:type="dcterms:W3CDTF">2015-02-03T16:04:15Z</dcterms:created>
  <dcterms:modified xsi:type="dcterms:W3CDTF">2015-04-13T19:27:41Z</dcterms:modified>
</cp:coreProperties>
</file>